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ハンド　学連\zaimu資料\H30 2018\仮決算\"/>
    </mc:Choice>
  </mc:AlternateContent>
  <xr:revisionPtr revIDLastSave="0" documentId="10_ncr:8100000_{989C2841-A0B1-4B84-8411-F16CD067ECEA}" xr6:coauthVersionLast="33" xr6:coauthVersionMax="34" xr10:uidLastSave="{00000000-0000-0000-0000-000000000000}"/>
  <bookViews>
    <workbookView xWindow="0" yWindow="0" windowWidth="19200" windowHeight="8085" activeTab="1" xr2:uid="{00000000-000D-0000-FFFF-FFFF00000000}"/>
  </bookViews>
  <sheets>
    <sheet name="ト決算" sheetId="1" r:id="rId1"/>
    <sheet name="トーナメント詳細" sheetId="3" r:id="rId2"/>
  </sheets>
  <calcPr calcId="162913"/>
</workbook>
</file>

<file path=xl/calcChain.xml><?xml version="1.0" encoding="utf-8"?>
<calcChain xmlns="http://schemas.openxmlformats.org/spreadsheetml/2006/main">
  <c r="C18" i="1" l="1"/>
  <c r="C17" i="1"/>
  <c r="C15" i="1"/>
  <c r="D15" i="1" s="1"/>
  <c r="C20" i="1"/>
  <c r="C16" i="1"/>
  <c r="C14" i="1"/>
  <c r="C19" i="1"/>
  <c r="F31" i="3"/>
  <c r="F17" i="3" l="1"/>
  <c r="D17" i="1" l="1"/>
  <c r="B8" i="3"/>
  <c r="C17" i="3"/>
  <c r="C18" i="3"/>
  <c r="C5" i="1"/>
  <c r="C7" i="1"/>
  <c r="D19" i="1"/>
  <c r="C16" i="3"/>
  <c r="F23" i="3"/>
  <c r="D18" i="1" s="1"/>
  <c r="C19" i="3"/>
  <c r="C15" i="3"/>
  <c r="C14" i="3"/>
  <c r="C13" i="3"/>
  <c r="B41" i="3"/>
  <c r="D20" i="1"/>
  <c r="B20" i="3"/>
  <c r="D7" i="1"/>
  <c r="D6" i="1"/>
  <c r="D5" i="1"/>
  <c r="B21" i="1"/>
  <c r="C8" i="1"/>
  <c r="D8" i="1"/>
  <c r="B8" i="1"/>
  <c r="C20" i="3" l="1"/>
  <c r="D16" i="1" s="1"/>
  <c r="D14" i="1"/>
  <c r="C21" i="1" l="1"/>
  <c r="D21" i="1" s="1"/>
  <c r="D25" i="1" l="1"/>
</calcChain>
</file>

<file path=xl/sharedStrings.xml><?xml version="1.0" encoding="utf-8"?>
<sst xmlns="http://schemas.openxmlformats.org/spreadsheetml/2006/main" count="104" uniqueCount="67">
  <si>
    <t>＜収入の部＞</t>
  </si>
  <si>
    <t>費目</t>
  </si>
  <si>
    <t>予算額</t>
  </si>
  <si>
    <t>決算額</t>
  </si>
  <si>
    <t>増減差引</t>
  </si>
  <si>
    <t>備考</t>
  </si>
  <si>
    <t>参加料</t>
  </si>
  <si>
    <t>合計</t>
  </si>
  <si>
    <t>＜支出の部＞</t>
  </si>
  <si>
    <t>印刷費</t>
  </si>
  <si>
    <t>会場費</t>
  </si>
  <si>
    <t>審判費</t>
  </si>
  <si>
    <t>役員費</t>
  </si>
  <si>
    <t>通信費</t>
  </si>
  <si>
    <t>消耗品費</t>
  </si>
  <si>
    <t>表彰費</t>
  </si>
  <si>
    <t>収支差引</t>
  </si>
  <si>
    <t>関西学生ハンドボール連盟</t>
  </si>
  <si>
    <t>月日</t>
  </si>
  <si>
    <t>金額</t>
  </si>
  <si>
    <t>詳細</t>
  </si>
  <si>
    <t>会場</t>
  </si>
  <si>
    <t>パンフレット</t>
    <phoneticPr fontId="4"/>
  </si>
  <si>
    <t>表彰費</t>
    <rPh sb="0" eb="2">
      <t>ヒョウショウ</t>
    </rPh>
    <rPh sb="2" eb="3">
      <t>ヒ</t>
    </rPh>
    <phoneticPr fontId="4"/>
  </si>
  <si>
    <t>月日</t>
    <rPh sb="0" eb="1">
      <t>ガツ</t>
    </rPh>
    <rPh sb="1" eb="2">
      <t>ニチ</t>
    </rPh>
    <phoneticPr fontId="4"/>
  </si>
  <si>
    <t>金額</t>
    <rPh sb="0" eb="2">
      <t>キンガク</t>
    </rPh>
    <phoneticPr fontId="4"/>
  </si>
  <si>
    <t>詳細</t>
    <rPh sb="0" eb="2">
      <t>ショウサイ</t>
    </rPh>
    <phoneticPr fontId="4"/>
  </si>
  <si>
    <t>合計</t>
    <rPh sb="0" eb="2">
      <t>ゴウケイ</t>
    </rPh>
    <phoneticPr fontId="4"/>
  </si>
  <si>
    <t>桃山学院大学</t>
    <rPh sb="0" eb="2">
      <t>モモヤマ</t>
    </rPh>
    <rPh sb="2" eb="4">
      <t>ガクイン</t>
    </rPh>
    <rPh sb="4" eb="6">
      <t>ダイガク</t>
    </rPh>
    <phoneticPr fontId="4"/>
  </si>
  <si>
    <t>体育館代</t>
    <rPh sb="0" eb="3">
      <t>タイイクカン</t>
    </rPh>
    <rPh sb="3" eb="4">
      <t>ダイ</t>
    </rPh>
    <phoneticPr fontId="4"/>
  </si>
  <si>
    <t>役員諸費</t>
    <rPh sb="0" eb="2">
      <t>ヤクイン</t>
    </rPh>
    <rPh sb="2" eb="3">
      <t>ショ</t>
    </rPh>
    <rPh sb="3" eb="4">
      <t>ヒ</t>
    </rPh>
    <phoneticPr fontId="4"/>
  </si>
  <si>
    <t>関西福祉科学大学</t>
    <rPh sb="0" eb="2">
      <t>カンサイ</t>
    </rPh>
    <rPh sb="2" eb="4">
      <t>フクシ</t>
    </rPh>
    <rPh sb="4" eb="6">
      <t>カガク</t>
    </rPh>
    <rPh sb="6" eb="8">
      <t>ダイガク</t>
    </rPh>
    <phoneticPr fontId="12"/>
  </si>
  <si>
    <t>合計</t>
    <rPh sb="0" eb="2">
      <t>ゴウケイ</t>
    </rPh>
    <phoneticPr fontId="12"/>
  </si>
  <si>
    <t>モルテン協賛金</t>
    <rPh sb="4" eb="7">
      <t>キョウサンキン</t>
    </rPh>
    <phoneticPr fontId="4"/>
  </si>
  <si>
    <t>300円で販売</t>
    <rPh sb="3" eb="4">
      <t>エン</t>
    </rPh>
    <rPh sb="5" eb="7">
      <t>ハンバイ</t>
    </rPh>
    <phoneticPr fontId="4"/>
  </si>
  <si>
    <t>佛教大学</t>
    <rPh sb="0" eb="4">
      <t>ブッキョウダイガク</t>
    </rPh>
    <phoneticPr fontId="4"/>
  </si>
  <si>
    <t>審判費</t>
    <rPh sb="0" eb="2">
      <t>シンパン</t>
    </rPh>
    <rPh sb="2" eb="3">
      <t>ヒ</t>
    </rPh>
    <phoneticPr fontId="4"/>
  </si>
  <si>
    <t>月日</t>
    <rPh sb="0" eb="2">
      <t>ツキヒ</t>
    </rPh>
    <phoneticPr fontId="4"/>
  </si>
  <si>
    <t>試合数</t>
    <rPh sb="0" eb="2">
      <t>シアイ</t>
    </rPh>
    <rPh sb="2" eb="3">
      <t>スウ</t>
    </rPh>
    <phoneticPr fontId="4"/>
  </si>
  <si>
    <t>審判氏名</t>
    <rPh sb="0" eb="2">
      <t>シンパン</t>
    </rPh>
    <rPh sb="2" eb="4">
      <t>シメイ</t>
    </rPh>
    <phoneticPr fontId="4"/>
  </si>
  <si>
    <t>鵜野</t>
    <rPh sb="0" eb="2">
      <t>ウノ</t>
    </rPh>
    <phoneticPr fontId="4"/>
  </si>
  <si>
    <t>消耗品</t>
    <rPh sb="0" eb="2">
      <t>ショウモウ</t>
    </rPh>
    <rPh sb="2" eb="3">
      <t>ヒン</t>
    </rPh>
    <phoneticPr fontId="4"/>
  </si>
  <si>
    <t>委員長   八鍬 華澄</t>
  </si>
  <si>
    <t>関西福祉科学大学</t>
  </si>
  <si>
    <t>立命館大学</t>
  </si>
  <si>
    <t>同志社大学</t>
  </si>
  <si>
    <t>川邊</t>
    <rPh sb="0" eb="2">
      <t>カワベ</t>
    </rPh>
    <phoneticPr fontId="4"/>
  </si>
  <si>
    <t>平成30年度　第26回関西学生ハンドボールトーナメント選手権大会</t>
    <phoneticPr fontId="4"/>
  </si>
  <si>
    <t>6,000円×49チーム</t>
    <rPh sb="5" eb="6">
      <t>エン</t>
    </rPh>
    <phoneticPr fontId="4"/>
  </si>
  <si>
    <t>パンフレット550冊</t>
    <rPh sb="9" eb="10">
      <t>サツ</t>
    </rPh>
    <phoneticPr fontId="4"/>
  </si>
  <si>
    <t>木下</t>
    <rPh sb="0" eb="2">
      <t>キノシタ</t>
    </rPh>
    <phoneticPr fontId="4"/>
  </si>
  <si>
    <t>森</t>
    <rPh sb="0" eb="1">
      <t>モリ</t>
    </rPh>
    <phoneticPr fontId="4"/>
  </si>
  <si>
    <t>濱元</t>
    <rPh sb="0" eb="2">
      <t>ハマモト</t>
    </rPh>
    <phoneticPr fontId="4"/>
  </si>
  <si>
    <t>田村</t>
    <rPh sb="0" eb="2">
      <t>タムラ</t>
    </rPh>
    <phoneticPr fontId="4"/>
  </si>
  <si>
    <t>中野</t>
    <rPh sb="0" eb="2">
      <t>ナカノ</t>
    </rPh>
    <phoneticPr fontId="4"/>
  </si>
  <si>
    <t>神戸国際大学</t>
    <rPh sb="0" eb="2">
      <t>コウベ</t>
    </rPh>
    <rPh sb="2" eb="4">
      <t>コクサイ</t>
    </rPh>
    <rPh sb="4" eb="6">
      <t>ダイガク</t>
    </rPh>
    <phoneticPr fontId="4"/>
  </si>
  <si>
    <t>関西大学</t>
    <rPh sb="0" eb="2">
      <t>カンサイ</t>
    </rPh>
    <rPh sb="2" eb="4">
      <t>ダイガク</t>
    </rPh>
    <phoneticPr fontId="12"/>
  </si>
  <si>
    <t>神戸国際大学</t>
    <phoneticPr fontId="4"/>
  </si>
  <si>
    <t>関西大学</t>
    <phoneticPr fontId="4"/>
  </si>
  <si>
    <t>※表彰費は春季リーグ費で一括支出</t>
  </si>
  <si>
    <t>郵送代</t>
    <rPh sb="0" eb="2">
      <t>ユウソウ</t>
    </rPh>
    <rPh sb="2" eb="3">
      <t>ダイ</t>
    </rPh>
    <phoneticPr fontId="4"/>
  </si>
  <si>
    <t>財   務   山西 咲彩</t>
    <phoneticPr fontId="4"/>
  </si>
  <si>
    <t>平成30年度　トーナメント選手権大会　仮決算報告書</t>
    <rPh sb="19" eb="20">
      <t>カリ</t>
    </rPh>
    <phoneticPr fontId="4"/>
  </si>
  <si>
    <t>領収書</t>
    <rPh sb="0" eb="3">
      <t>リョウシュウショ</t>
    </rPh>
    <phoneticPr fontId="4"/>
  </si>
  <si>
    <t>文房具</t>
    <rPh sb="0" eb="3">
      <t>ブンボウグ</t>
    </rPh>
    <phoneticPr fontId="4"/>
  </si>
  <si>
    <t>合計</t>
    <rPh sb="0" eb="2">
      <t>ゴウケイ</t>
    </rPh>
    <phoneticPr fontId="4"/>
  </si>
  <si>
    <t>文房具など</t>
    <rPh sb="0" eb="3">
      <t>ブンボウグ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</si>
</sst>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#,##0_ ;[Red]\-#,##0\ "/>
    <numFmt numFmtId="178" formatCode="#,##0_ "/>
  </numFmts>
  <fonts count="1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18"/>
      </right>
      <top/>
      <bottom style="double">
        <color indexed="18"/>
      </bottom>
      <diagonal/>
    </border>
    <border>
      <left style="thin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double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18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39">
    <xf numFmtId="0" fontId="0" fillId="0" borderId="0" xfId="0">
      <alignment vertical="center"/>
    </xf>
    <xf numFmtId="0" fontId="6" fillId="0" borderId="0" xfId="3" applyFont="1"/>
    <xf numFmtId="0" fontId="1" fillId="0" borderId="0" xfId="3" applyFont="1"/>
    <xf numFmtId="0" fontId="7" fillId="0" borderId="0" xfId="3" applyFont="1"/>
    <xf numFmtId="0" fontId="2" fillId="0" borderId="0" xfId="3" applyFont="1"/>
    <xf numFmtId="38" fontId="1" fillId="0" borderId="6" xfId="1" applyFont="1" applyBorder="1" applyAlignment="1">
      <alignment vertical="center"/>
    </xf>
    <xf numFmtId="38" fontId="2" fillId="0" borderId="2" xfId="3" applyNumberFormat="1" applyFont="1" applyBorder="1" applyAlignment="1">
      <alignment vertical="center"/>
    </xf>
    <xf numFmtId="0" fontId="2" fillId="0" borderId="0" xfId="3"/>
    <xf numFmtId="0" fontId="10" fillId="0" borderId="0" xfId="3" applyFont="1"/>
    <xf numFmtId="0" fontId="10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2" fillId="0" borderId="0" xfId="3" applyBorder="1"/>
    <xf numFmtId="0" fontId="10" fillId="0" borderId="0" xfId="3" applyFont="1" applyBorder="1" applyAlignment="1">
      <alignment horizontal="center" vertical="center"/>
    </xf>
    <xf numFmtId="176" fontId="10" fillId="0" borderId="0" xfId="3" applyNumberFormat="1" applyFont="1" applyBorder="1" applyAlignment="1">
      <alignment horizontal="right" vertical="center"/>
    </xf>
    <xf numFmtId="0" fontId="10" fillId="0" borderId="11" xfId="3" applyFont="1" applyBorder="1" applyAlignment="1">
      <alignment horizontal="center" vertical="center"/>
    </xf>
    <xf numFmtId="176" fontId="10" fillId="0" borderId="6" xfId="3" applyNumberFormat="1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176" fontId="8" fillId="0" borderId="12" xfId="3" applyNumberFormat="1" applyFont="1" applyBorder="1" applyAlignment="1">
      <alignment horizontal="right" vertical="center"/>
    </xf>
    <xf numFmtId="0" fontId="8" fillId="0" borderId="12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38" fontId="8" fillId="0" borderId="6" xfId="3" applyNumberFormat="1" applyFont="1" applyBorder="1" applyAlignment="1">
      <alignment vertical="center"/>
    </xf>
    <xf numFmtId="176" fontId="10" fillId="0" borderId="2" xfId="3" applyNumberFormat="1" applyFont="1" applyBorder="1" applyAlignment="1">
      <alignment horizontal="center" vertical="center"/>
    </xf>
    <xf numFmtId="0" fontId="1" fillId="0" borderId="0" xfId="3" applyFont="1" applyAlignment="1">
      <alignment horizontal="left"/>
    </xf>
    <xf numFmtId="38" fontId="1" fillId="0" borderId="0" xfId="3" applyNumberFormat="1" applyFont="1"/>
    <xf numFmtId="0" fontId="10" fillId="0" borderId="14" xfId="3" applyFont="1" applyBorder="1" applyAlignment="1">
      <alignment horizontal="center"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left"/>
    </xf>
    <xf numFmtId="176" fontId="11" fillId="0" borderId="0" xfId="3" applyNumberFormat="1" applyFont="1" applyAlignment="1">
      <alignment horizontal="left" vertical="center"/>
    </xf>
    <xf numFmtId="177" fontId="6" fillId="0" borderId="0" xfId="3" applyNumberFormat="1" applyFont="1"/>
    <xf numFmtId="177" fontId="9" fillId="0" borderId="0" xfId="3" applyNumberFormat="1" applyFont="1"/>
    <xf numFmtId="177" fontId="1" fillId="0" borderId="0" xfId="3" applyNumberFormat="1" applyFont="1"/>
    <xf numFmtId="38" fontId="2" fillId="0" borderId="0" xfId="2" applyFont="1" applyAlignment="1"/>
    <xf numFmtId="38" fontId="10" fillId="0" borderId="0" xfId="2" applyFont="1" applyAlignment="1"/>
    <xf numFmtId="38" fontId="10" fillId="0" borderId="2" xfId="2" applyFont="1" applyBorder="1" applyAlignment="1">
      <alignment horizontal="center" vertical="center"/>
    </xf>
    <xf numFmtId="38" fontId="10" fillId="0" borderId="6" xfId="2" applyFont="1" applyBorder="1" applyAlignment="1">
      <alignment vertical="center"/>
    </xf>
    <xf numFmtId="38" fontId="10" fillId="0" borderId="10" xfId="2" applyFont="1" applyBorder="1" applyAlignment="1">
      <alignment vertical="center"/>
    </xf>
    <xf numFmtId="38" fontId="10" fillId="0" borderId="8" xfId="2" applyFont="1" applyBorder="1" applyAlignment="1">
      <alignment vertical="center"/>
    </xf>
    <xf numFmtId="176" fontId="10" fillId="0" borderId="16" xfId="3" applyNumberFormat="1" applyFont="1" applyBorder="1" applyAlignment="1">
      <alignment horizontal="right" vertical="center"/>
    </xf>
    <xf numFmtId="38" fontId="10" fillId="0" borderId="11" xfId="2" applyFont="1" applyBorder="1" applyAlignment="1">
      <alignment vertical="center"/>
    </xf>
    <xf numFmtId="38" fontId="10" fillId="0" borderId="0" xfId="2" applyFont="1" applyBorder="1" applyAlignment="1">
      <alignment vertical="center"/>
    </xf>
    <xf numFmtId="38" fontId="10" fillId="0" borderId="8" xfId="2" applyFont="1" applyBorder="1" applyAlignment="1">
      <alignment horizontal="right" vertical="center"/>
    </xf>
    <xf numFmtId="0" fontId="11" fillId="0" borderId="0" xfId="3" applyFont="1" applyBorder="1" applyAlignment="1">
      <alignment horizontal="left" vertical="center"/>
    </xf>
    <xf numFmtId="38" fontId="2" fillId="0" borderId="17" xfId="2" applyFont="1" applyBorder="1" applyAlignment="1"/>
    <xf numFmtId="38" fontId="10" fillId="0" borderId="16" xfId="2" applyFont="1" applyBorder="1" applyAlignment="1">
      <alignment horizontal="right" vertical="center"/>
    </xf>
    <xf numFmtId="0" fontId="10" fillId="0" borderId="15" xfId="3" applyFont="1" applyBorder="1" applyAlignment="1">
      <alignment horizontal="center" vertical="center"/>
    </xf>
    <xf numFmtId="38" fontId="10" fillId="0" borderId="0" xfId="2" applyFont="1" applyAlignment="1">
      <alignment vertical="center"/>
    </xf>
    <xf numFmtId="0" fontId="2" fillId="0" borderId="18" xfId="3" applyBorder="1"/>
    <xf numFmtId="38" fontId="10" fillId="0" borderId="19" xfId="2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12" xfId="2" applyFont="1" applyBorder="1" applyAlignment="1">
      <alignment vertical="center"/>
    </xf>
    <xf numFmtId="0" fontId="10" fillId="0" borderId="16" xfId="3" applyFont="1" applyBorder="1" applyAlignment="1">
      <alignment horizontal="center" vertical="center"/>
    </xf>
    <xf numFmtId="0" fontId="2" fillId="0" borderId="20" xfId="3" applyFont="1" applyBorder="1" applyAlignment="1">
      <alignment horizontal="distributed" vertical="center" wrapText="1"/>
    </xf>
    <xf numFmtId="0" fontId="2" fillId="0" borderId="21" xfId="3" applyFont="1" applyBorder="1" applyAlignment="1">
      <alignment horizontal="distributed" vertical="center" wrapText="1"/>
    </xf>
    <xf numFmtId="0" fontId="0" fillId="0" borderId="22" xfId="3" applyFont="1" applyBorder="1" applyAlignment="1">
      <alignment horizontal="distributed" vertical="center" wrapText="1"/>
    </xf>
    <xf numFmtId="0" fontId="2" fillId="0" borderId="23" xfId="3" applyFont="1" applyBorder="1" applyAlignment="1">
      <alignment horizontal="distributed" vertical="center" wrapText="1"/>
    </xf>
    <xf numFmtId="0" fontId="2" fillId="0" borderId="24" xfId="3" applyFont="1" applyBorder="1" applyAlignment="1">
      <alignment horizontal="distributed" vertical="center" wrapText="1"/>
    </xf>
    <xf numFmtId="0" fontId="6" fillId="0" borderId="0" xfId="3" applyFont="1" applyBorder="1"/>
    <xf numFmtId="0" fontId="0" fillId="0" borderId="25" xfId="3" applyFont="1" applyBorder="1" applyAlignment="1">
      <alignment horizontal="distributed" vertical="center" wrapText="1"/>
    </xf>
    <xf numFmtId="0" fontId="10" fillId="0" borderId="18" xfId="3" applyFont="1" applyBorder="1" applyAlignment="1">
      <alignment horizontal="center" vertical="center"/>
    </xf>
    <xf numFmtId="38" fontId="10" fillId="0" borderId="6" xfId="2" applyFont="1" applyBorder="1" applyAlignment="1">
      <alignment horizontal="right" vertical="center"/>
    </xf>
    <xf numFmtId="14" fontId="8" fillId="0" borderId="0" xfId="3" applyNumberFormat="1" applyFont="1" applyBorder="1" applyAlignment="1">
      <alignment horizontal="center"/>
    </xf>
    <xf numFmtId="38" fontId="8" fillId="0" borderId="8" xfId="3" applyNumberFormat="1" applyFont="1" applyBorder="1" applyAlignment="1">
      <alignment horizontal="right"/>
    </xf>
    <xf numFmtId="0" fontId="10" fillId="0" borderId="2" xfId="3" applyFont="1" applyBorder="1" applyAlignment="1">
      <alignment horizontal="right" vertical="center"/>
    </xf>
    <xf numFmtId="0" fontId="2" fillId="0" borderId="10" xfId="3" applyBorder="1"/>
    <xf numFmtId="0" fontId="1" fillId="0" borderId="18" xfId="3" applyFont="1" applyBorder="1"/>
    <xf numFmtId="38" fontId="10" fillId="0" borderId="27" xfId="2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10" fillId="0" borderId="28" xfId="3" applyFont="1" applyBorder="1"/>
    <xf numFmtId="0" fontId="10" fillId="0" borderId="17" xfId="3" applyFont="1" applyBorder="1"/>
    <xf numFmtId="38" fontId="10" fillId="0" borderId="17" xfId="2" applyFont="1" applyBorder="1" applyAlignment="1"/>
    <xf numFmtId="0" fontId="13" fillId="0" borderId="17" xfId="3" applyFont="1" applyBorder="1"/>
    <xf numFmtId="0" fontId="10" fillId="0" borderId="2" xfId="3" applyFont="1" applyBorder="1" applyAlignment="1">
      <alignment horizontal="center"/>
    </xf>
    <xf numFmtId="38" fontId="10" fillId="0" borderId="2" xfId="2" applyFont="1" applyBorder="1" applyAlignment="1">
      <alignment horizontal="center"/>
    </xf>
    <xf numFmtId="38" fontId="10" fillId="0" borderId="0" xfId="2" applyFont="1" applyBorder="1" applyAlignment="1">
      <alignment horizontal="right" vertical="center"/>
    </xf>
    <xf numFmtId="0" fontId="10" fillId="0" borderId="0" xfId="3" applyFont="1" applyBorder="1"/>
    <xf numFmtId="38" fontId="10" fillId="0" borderId="0" xfId="2" applyFont="1" applyBorder="1" applyAlignment="1"/>
    <xf numFmtId="38" fontId="10" fillId="0" borderId="19" xfId="2" applyFont="1" applyBorder="1" applyAlignment="1">
      <alignment horizontal="right" vertical="center"/>
    </xf>
    <xf numFmtId="38" fontId="8" fillId="0" borderId="10" xfId="3" applyNumberFormat="1" applyFont="1" applyBorder="1" applyAlignment="1">
      <alignment horizontal="right"/>
    </xf>
    <xf numFmtId="176" fontId="10" fillId="0" borderId="6" xfId="3" applyNumberFormat="1" applyFont="1" applyBorder="1" applyAlignment="1">
      <alignment horizontal="right" vertical="center"/>
    </xf>
    <xf numFmtId="0" fontId="8" fillId="0" borderId="6" xfId="3" applyFont="1" applyBorder="1" applyAlignment="1">
      <alignment horizontal="center"/>
    </xf>
    <xf numFmtId="38" fontId="10" fillId="0" borderId="12" xfId="2" applyFont="1" applyBorder="1" applyAlignment="1">
      <alignment vertical="center"/>
    </xf>
    <xf numFmtId="0" fontId="10" fillId="0" borderId="12" xfId="3" applyFont="1" applyBorder="1" applyAlignment="1">
      <alignment horizontal="center" vertical="center"/>
    </xf>
    <xf numFmtId="176" fontId="10" fillId="0" borderId="12" xfId="3" applyNumberFormat="1" applyFont="1" applyBorder="1" applyAlignment="1">
      <alignment horizontal="center" vertical="center"/>
    </xf>
    <xf numFmtId="176" fontId="10" fillId="0" borderId="11" xfId="3" applyNumberFormat="1" applyFont="1" applyBorder="1" applyAlignment="1">
      <alignment horizontal="center" vertical="center"/>
    </xf>
    <xf numFmtId="176" fontId="10" fillId="0" borderId="19" xfId="3" applyNumberFormat="1" applyFont="1" applyBorder="1" applyAlignment="1">
      <alignment horizontal="center" vertical="center"/>
    </xf>
    <xf numFmtId="0" fontId="0" fillId="0" borderId="19" xfId="3" applyFont="1" applyBorder="1" applyAlignment="1">
      <alignment horizontal="center" vertical="center"/>
    </xf>
    <xf numFmtId="14" fontId="8" fillId="0" borderId="6" xfId="3" applyNumberFormat="1" applyFont="1" applyBorder="1" applyAlignment="1">
      <alignment horizontal="center" vertical="center"/>
    </xf>
    <xf numFmtId="0" fontId="7" fillId="0" borderId="0" xfId="3" applyFont="1" applyAlignment="1">
      <alignment vertical="center"/>
    </xf>
    <xf numFmtId="177" fontId="7" fillId="0" borderId="0" xfId="3" applyNumberFormat="1" applyFont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77" fontId="7" fillId="0" borderId="10" xfId="3" applyNumberFormat="1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3" fontId="2" fillId="0" borderId="3" xfId="1" applyNumberFormat="1" applyFont="1" applyBorder="1" applyAlignment="1">
      <alignment vertical="center"/>
    </xf>
    <xf numFmtId="177" fontId="2" fillId="0" borderId="15" xfId="1" applyNumberFormat="1" applyFont="1" applyBorder="1" applyAlignment="1">
      <alignment vertical="center"/>
    </xf>
    <xf numFmtId="0" fontId="0" fillId="0" borderId="32" xfId="3" applyFont="1" applyBorder="1" applyAlignment="1">
      <alignment horizontal="left" vertical="center"/>
    </xf>
    <xf numFmtId="3" fontId="2" fillId="0" borderId="26" xfId="1" applyNumberFormat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0" fontId="0" fillId="0" borderId="8" xfId="3" applyFont="1" applyBorder="1" applyAlignment="1">
      <alignment horizontal="left" vertical="center"/>
    </xf>
    <xf numFmtId="3" fontId="2" fillId="0" borderId="4" xfId="1" applyNumberFormat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177" fontId="2" fillId="0" borderId="2" xfId="1" applyNumberFormat="1" applyFont="1" applyBorder="1" applyAlignment="1">
      <alignment vertical="center"/>
    </xf>
    <xf numFmtId="0" fontId="8" fillId="0" borderId="33" xfId="3" applyFont="1" applyBorder="1" applyAlignment="1">
      <alignment horizontal="left" vertical="center"/>
    </xf>
    <xf numFmtId="3" fontId="2" fillId="0" borderId="5" xfId="1" applyNumberFormat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177" fontId="2" fillId="0" borderId="6" xfId="1" applyNumberFormat="1" applyFont="1" applyBorder="1" applyAlignment="1">
      <alignment vertical="center"/>
    </xf>
    <xf numFmtId="0" fontId="2" fillId="0" borderId="31" xfId="3" applyFont="1" applyBorder="1" applyAlignment="1">
      <alignment horizontal="left" vertical="center"/>
    </xf>
    <xf numFmtId="177" fontId="7" fillId="0" borderId="2" xfId="3" applyNumberFormat="1" applyFont="1" applyBorder="1" applyAlignment="1">
      <alignment horizontal="center" vertical="center"/>
    </xf>
    <xf numFmtId="3" fontId="2" fillId="0" borderId="5" xfId="3" applyNumberFormat="1" applyFont="1" applyBorder="1" applyAlignment="1">
      <alignment vertical="center"/>
    </xf>
    <xf numFmtId="177" fontId="2" fillId="0" borderId="6" xfId="3" applyNumberFormat="1" applyFont="1" applyBorder="1" applyAlignment="1">
      <alignment vertical="center"/>
    </xf>
    <xf numFmtId="0" fontId="0" fillId="0" borderId="31" xfId="3" applyFont="1" applyBorder="1" applyAlignment="1">
      <alignment horizontal="left" vertical="center"/>
    </xf>
    <xf numFmtId="3" fontId="2" fillId="0" borderId="7" xfId="3" applyNumberFormat="1" applyFont="1" applyBorder="1" applyAlignment="1">
      <alignment vertical="center"/>
    </xf>
    <xf numFmtId="3" fontId="1" fillId="0" borderId="8" xfId="3" applyNumberFormat="1" applyFont="1" applyBorder="1" applyAlignment="1">
      <alignment vertical="center"/>
    </xf>
    <xf numFmtId="0" fontId="0" fillId="0" borderId="29" xfId="3" applyFont="1" applyBorder="1" applyAlignment="1">
      <alignment horizontal="left" vertical="center"/>
    </xf>
    <xf numFmtId="0" fontId="2" fillId="0" borderId="29" xfId="3" applyFont="1" applyBorder="1" applyAlignment="1">
      <alignment horizontal="left" vertical="center"/>
    </xf>
    <xf numFmtId="3" fontId="2" fillId="0" borderId="1" xfId="3" applyNumberFormat="1" applyFont="1" applyBorder="1" applyAlignment="1">
      <alignment vertical="center"/>
    </xf>
    <xf numFmtId="177" fontId="2" fillId="0" borderId="2" xfId="3" applyNumberFormat="1" applyFont="1" applyBorder="1" applyAlignment="1">
      <alignment vertical="center"/>
    </xf>
    <xf numFmtId="0" fontId="2" fillId="0" borderId="30" xfId="3" applyFont="1" applyBorder="1" applyAlignment="1">
      <alignment horizontal="left" vertical="center"/>
    </xf>
    <xf numFmtId="3" fontId="2" fillId="0" borderId="6" xfId="3" applyNumberFormat="1" applyFont="1" applyBorder="1" applyAlignment="1">
      <alignment vertical="center"/>
    </xf>
    <xf numFmtId="0" fontId="2" fillId="0" borderId="31" xfId="3" applyFont="1" applyBorder="1" applyAlignment="1">
      <alignment vertical="center"/>
    </xf>
    <xf numFmtId="0" fontId="6" fillId="0" borderId="0" xfId="3" applyFont="1" applyAlignment="1">
      <alignment vertical="center"/>
    </xf>
    <xf numFmtId="177" fontId="6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0" fontId="6" fillId="0" borderId="9" xfId="3" applyFont="1" applyBorder="1" applyAlignment="1">
      <alignment horizontal="right" vertical="center"/>
    </xf>
    <xf numFmtId="177" fontId="5" fillId="0" borderId="9" xfId="1" applyNumberFormat="1" applyFont="1" applyBorder="1" applyAlignment="1">
      <alignment vertical="center"/>
    </xf>
    <xf numFmtId="0" fontId="10" fillId="0" borderId="19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8" fontId="14" fillId="0" borderId="11" xfId="0" applyNumberFormat="1" applyFont="1" applyBorder="1" applyAlignment="1">
      <alignment horizontal="right" vertical="center"/>
    </xf>
    <xf numFmtId="38" fontId="15" fillId="0" borderId="6" xfId="2" applyFont="1" applyBorder="1" applyAlignment="1">
      <alignment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_H23トーナメント決算花さんチェック済み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zoomScaleNormal="100" zoomScaleSheetLayoutView="75" workbookViewId="0">
      <selection activeCell="F20" sqref="F20"/>
    </sheetView>
  </sheetViews>
  <sheetFormatPr defaultColWidth="9" defaultRowHeight="13.5" x14ac:dyDescent="0.15"/>
  <cols>
    <col min="1" max="1" width="17.5" style="2" customWidth="1"/>
    <col min="2" max="3" width="12.375" style="2" customWidth="1"/>
    <col min="4" max="4" width="13.125" style="33" customWidth="1"/>
    <col min="5" max="5" width="28.875" style="2" customWidth="1"/>
    <col min="6" max="6" width="10.375" style="2" customWidth="1"/>
    <col min="7" max="7" width="9" style="2" bestFit="1"/>
    <col min="8" max="16384" width="9" style="2"/>
  </cols>
  <sheetData>
    <row r="1" spans="1:10" ht="14.25" x14ac:dyDescent="0.15">
      <c r="A1" s="130" t="s">
        <v>62</v>
      </c>
      <c r="B1" s="130"/>
      <c r="C1" s="130"/>
      <c r="D1" s="130"/>
      <c r="E1" s="130"/>
      <c r="F1" s="1"/>
      <c r="G1" s="1"/>
      <c r="H1" s="1"/>
      <c r="I1" s="1"/>
      <c r="J1" s="1"/>
    </row>
    <row r="2" spans="1:10" ht="14.25" x14ac:dyDescent="0.15">
      <c r="A2" s="90"/>
      <c r="B2" s="90"/>
      <c r="C2" s="90"/>
      <c r="D2" s="91"/>
      <c r="E2" s="90"/>
      <c r="F2" s="1"/>
      <c r="G2" s="1"/>
      <c r="H2" s="1"/>
      <c r="I2" s="1"/>
      <c r="J2" s="1"/>
    </row>
    <row r="3" spans="1:10" ht="14.25" x14ac:dyDescent="0.15">
      <c r="A3" s="90" t="s">
        <v>0</v>
      </c>
      <c r="B3" s="90"/>
      <c r="C3" s="90"/>
      <c r="D3" s="91"/>
      <c r="E3" s="90"/>
      <c r="F3" s="1"/>
      <c r="G3" s="1"/>
      <c r="H3" s="1"/>
      <c r="I3" s="1"/>
      <c r="J3" s="1"/>
    </row>
    <row r="4" spans="1:10" ht="15" thickBot="1" x14ac:dyDescent="0.2">
      <c r="A4" s="54" t="s">
        <v>1</v>
      </c>
      <c r="B4" s="92" t="s">
        <v>2</v>
      </c>
      <c r="C4" s="93" t="s">
        <v>3</v>
      </c>
      <c r="D4" s="94" t="s">
        <v>4</v>
      </c>
      <c r="E4" s="95" t="s">
        <v>5</v>
      </c>
      <c r="F4" s="1"/>
      <c r="H4" s="4"/>
      <c r="I4" s="4"/>
      <c r="J4" s="1"/>
    </row>
    <row r="5" spans="1:10" ht="15" thickTop="1" x14ac:dyDescent="0.15">
      <c r="A5" s="55" t="s">
        <v>6</v>
      </c>
      <c r="B5" s="96">
        <v>282000</v>
      </c>
      <c r="C5" s="5">
        <f>6000*49</f>
        <v>294000</v>
      </c>
      <c r="D5" s="97">
        <f>C5-B5</f>
        <v>12000</v>
      </c>
      <c r="E5" s="98" t="s">
        <v>48</v>
      </c>
      <c r="F5" s="1"/>
    </row>
    <row r="6" spans="1:10" ht="14.25" x14ac:dyDescent="0.15">
      <c r="A6" s="60" t="s">
        <v>33</v>
      </c>
      <c r="B6" s="99">
        <v>50000</v>
      </c>
      <c r="C6" s="100">
        <v>50000</v>
      </c>
      <c r="D6" s="101">
        <f>C6-B6</f>
        <v>0</v>
      </c>
      <c r="E6" s="102"/>
      <c r="F6" s="1"/>
    </row>
    <row r="7" spans="1:10" ht="15" thickBot="1" x14ac:dyDescent="0.2">
      <c r="A7" s="56" t="s">
        <v>22</v>
      </c>
      <c r="B7" s="103">
        <v>0</v>
      </c>
      <c r="C7" s="104">
        <f>300*17</f>
        <v>5100</v>
      </c>
      <c r="D7" s="105">
        <f>C7-B7</f>
        <v>5100</v>
      </c>
      <c r="E7" s="106" t="s">
        <v>34</v>
      </c>
      <c r="F7" s="1"/>
      <c r="H7" s="26"/>
    </row>
    <row r="8" spans="1:10" ht="15" thickTop="1" x14ac:dyDescent="0.15">
      <c r="A8" s="57" t="s">
        <v>7</v>
      </c>
      <c r="B8" s="107">
        <f>SUM(B5:B7)</f>
        <v>332000</v>
      </c>
      <c r="C8" s="108">
        <f>SUM(C5:C7)</f>
        <v>349100</v>
      </c>
      <c r="D8" s="109">
        <f>C8-B8</f>
        <v>17100</v>
      </c>
      <c r="E8" s="110"/>
      <c r="F8" s="3"/>
    </row>
    <row r="9" spans="1:10" ht="14.25" x14ac:dyDescent="0.15">
      <c r="A9" s="90"/>
      <c r="B9" s="90"/>
      <c r="C9" s="90"/>
      <c r="D9" s="91"/>
      <c r="E9" s="90"/>
      <c r="F9" s="1"/>
    </row>
    <row r="10" spans="1:10" ht="14.25" x14ac:dyDescent="0.15">
      <c r="A10" s="90"/>
      <c r="B10" s="90"/>
      <c r="C10" s="90"/>
      <c r="D10" s="91"/>
      <c r="E10" s="90"/>
      <c r="F10" s="1"/>
    </row>
    <row r="11" spans="1:10" ht="14.25" x14ac:dyDescent="0.15">
      <c r="A11" s="90"/>
      <c r="B11" s="90"/>
      <c r="C11" s="90"/>
      <c r="D11" s="91"/>
      <c r="E11" s="90"/>
      <c r="F11" s="1"/>
    </row>
    <row r="12" spans="1:10" ht="14.25" x14ac:dyDescent="0.15">
      <c r="A12" s="90" t="s">
        <v>8</v>
      </c>
      <c r="B12" s="90"/>
      <c r="C12" s="90"/>
      <c r="D12" s="91"/>
      <c r="E12" s="90"/>
      <c r="F12" s="1"/>
    </row>
    <row r="13" spans="1:10" ht="15" thickBot="1" x14ac:dyDescent="0.2">
      <c r="A13" s="54" t="s">
        <v>1</v>
      </c>
      <c r="B13" s="92" t="s">
        <v>2</v>
      </c>
      <c r="C13" s="93" t="s">
        <v>3</v>
      </c>
      <c r="D13" s="111" t="s">
        <v>4</v>
      </c>
      <c r="E13" s="95" t="s">
        <v>5</v>
      </c>
      <c r="F13" s="59"/>
    </row>
    <row r="14" spans="1:10" ht="15" thickTop="1" x14ac:dyDescent="0.15">
      <c r="A14" s="57" t="s">
        <v>9</v>
      </c>
      <c r="B14" s="112">
        <v>80000</v>
      </c>
      <c r="C14" s="5">
        <f>トーナメント詳細!$B$8</f>
        <v>96660</v>
      </c>
      <c r="D14" s="113">
        <f t="shared" ref="D14:D21" si="0">B14-C14</f>
        <v>-16660</v>
      </c>
      <c r="E14" s="114" t="s">
        <v>49</v>
      </c>
      <c r="F14" s="59"/>
    </row>
    <row r="15" spans="1:10" ht="14.25" x14ac:dyDescent="0.15">
      <c r="A15" s="58" t="s">
        <v>10</v>
      </c>
      <c r="B15" s="115">
        <v>100000</v>
      </c>
      <c r="C15" s="116">
        <f>トーナメント詳細!$B$41</f>
        <v>100000</v>
      </c>
      <c r="D15" s="113">
        <f t="shared" si="0"/>
        <v>0</v>
      </c>
      <c r="E15" s="117" t="s">
        <v>29</v>
      </c>
      <c r="F15" s="59"/>
    </row>
    <row r="16" spans="1:10" ht="14.25" x14ac:dyDescent="0.15">
      <c r="A16" s="58" t="s">
        <v>11</v>
      </c>
      <c r="B16" s="115">
        <v>60000</v>
      </c>
      <c r="C16" s="116">
        <f>トーナメント詳細!$C$20</f>
        <v>54000</v>
      </c>
      <c r="D16" s="113">
        <f t="shared" si="0"/>
        <v>6000</v>
      </c>
      <c r="E16" s="118"/>
      <c r="F16" s="59"/>
    </row>
    <row r="17" spans="1:6" ht="14.25" x14ac:dyDescent="0.15">
      <c r="A17" s="58" t="s">
        <v>12</v>
      </c>
      <c r="B17" s="115">
        <v>50000</v>
      </c>
      <c r="C17" s="116">
        <f>トーナメント詳細!$F$17</f>
        <v>84990</v>
      </c>
      <c r="D17" s="113">
        <f t="shared" si="0"/>
        <v>-34990</v>
      </c>
      <c r="E17" s="117" t="s">
        <v>30</v>
      </c>
      <c r="F17" s="59"/>
    </row>
    <row r="18" spans="1:6" ht="14.25" x14ac:dyDescent="0.15">
      <c r="A18" s="58" t="s">
        <v>13</v>
      </c>
      <c r="B18" s="115">
        <v>6000</v>
      </c>
      <c r="C18" s="116">
        <f>トーナメント詳細!$F$23</f>
        <v>0</v>
      </c>
      <c r="D18" s="113">
        <f t="shared" si="0"/>
        <v>6000</v>
      </c>
      <c r="E18" s="117" t="s">
        <v>60</v>
      </c>
      <c r="F18" s="59"/>
    </row>
    <row r="19" spans="1:6" ht="14.25" x14ac:dyDescent="0.15">
      <c r="A19" s="58" t="s">
        <v>14</v>
      </c>
      <c r="B19" s="115">
        <v>1000</v>
      </c>
      <c r="C19" s="116">
        <f>トーナメント詳細!$F$31</f>
        <v>2009</v>
      </c>
      <c r="D19" s="113">
        <f t="shared" si="0"/>
        <v>-1009</v>
      </c>
      <c r="E19" s="117" t="s">
        <v>66</v>
      </c>
      <c r="F19" s="59"/>
    </row>
    <row r="20" spans="1:6" ht="15" thickBot="1" x14ac:dyDescent="0.2">
      <c r="A20" s="54" t="s">
        <v>15</v>
      </c>
      <c r="B20" s="119">
        <v>35000</v>
      </c>
      <c r="C20" s="6">
        <f>トーナメント詳細!$B$26</f>
        <v>0</v>
      </c>
      <c r="D20" s="120">
        <f t="shared" si="0"/>
        <v>35000</v>
      </c>
      <c r="E20" s="121"/>
      <c r="F20" s="59"/>
    </row>
    <row r="21" spans="1:6" ht="15" thickTop="1" x14ac:dyDescent="0.15">
      <c r="A21" s="57" t="s">
        <v>7</v>
      </c>
      <c r="B21" s="112">
        <f>SUM(B14:B20)</f>
        <v>332000</v>
      </c>
      <c r="C21" s="122">
        <f>SUM(C14:C20)</f>
        <v>337659</v>
      </c>
      <c r="D21" s="113">
        <f t="shared" si="0"/>
        <v>-5659</v>
      </c>
      <c r="E21" s="123"/>
      <c r="F21" s="59"/>
    </row>
    <row r="22" spans="1:6" ht="14.25" x14ac:dyDescent="0.15">
      <c r="A22" s="90"/>
      <c r="B22" s="90"/>
      <c r="C22" s="90"/>
      <c r="D22" s="91"/>
      <c r="E22" s="90"/>
      <c r="F22" s="1"/>
    </row>
    <row r="23" spans="1:6" ht="14.25" x14ac:dyDescent="0.15">
      <c r="A23" s="90" t="s">
        <v>59</v>
      </c>
      <c r="B23" s="90"/>
      <c r="C23" s="90"/>
      <c r="D23" s="91"/>
      <c r="E23" s="90"/>
      <c r="F23" s="1"/>
    </row>
    <row r="24" spans="1:6" ht="14.25" x14ac:dyDescent="0.15">
      <c r="A24" s="124"/>
      <c r="B24" s="124"/>
      <c r="C24" s="124"/>
      <c r="D24" s="125"/>
      <c r="E24" s="124"/>
      <c r="F24" s="1"/>
    </row>
    <row r="25" spans="1:6" ht="15" thickBot="1" x14ac:dyDescent="0.2">
      <c r="A25" s="124"/>
      <c r="B25" s="126"/>
      <c r="C25" s="127" t="s">
        <v>16</v>
      </c>
      <c r="D25" s="128">
        <f>C8-C21</f>
        <v>11441</v>
      </c>
      <c r="E25" s="126"/>
      <c r="F25" s="1"/>
    </row>
    <row r="26" spans="1:6" ht="14.25" x14ac:dyDescent="0.15">
      <c r="A26" s="1"/>
      <c r="B26" s="1"/>
      <c r="C26" s="1"/>
      <c r="D26" s="32"/>
      <c r="E26" s="1"/>
    </row>
    <row r="27" spans="1:6" ht="14.25" x14ac:dyDescent="0.15">
      <c r="A27" s="1"/>
      <c r="B27" s="1"/>
      <c r="C27" s="1"/>
      <c r="D27" s="31"/>
      <c r="E27" s="1"/>
    </row>
    <row r="28" spans="1:6" ht="14.25" x14ac:dyDescent="0.15">
      <c r="A28" s="1"/>
      <c r="B28" s="1"/>
      <c r="C28" s="1"/>
      <c r="D28" s="31"/>
      <c r="E28" s="1"/>
    </row>
    <row r="29" spans="1:6" ht="14.25" x14ac:dyDescent="0.15">
      <c r="A29" s="1"/>
      <c r="B29" s="1"/>
      <c r="C29" s="1"/>
      <c r="D29" s="31"/>
      <c r="E29" s="1"/>
    </row>
    <row r="30" spans="1:6" ht="14.25" x14ac:dyDescent="0.15">
      <c r="A30" s="1"/>
      <c r="B30" s="1"/>
      <c r="C30" s="1"/>
      <c r="D30" s="31"/>
      <c r="E30" s="25" t="s">
        <v>17</v>
      </c>
    </row>
    <row r="31" spans="1:6" ht="14.25" x14ac:dyDescent="0.15">
      <c r="A31" s="1"/>
      <c r="B31" s="1"/>
      <c r="C31" s="1"/>
      <c r="D31" s="31"/>
      <c r="E31" s="25" t="s">
        <v>42</v>
      </c>
    </row>
    <row r="32" spans="1:6" ht="14.25" x14ac:dyDescent="0.15">
      <c r="A32" s="1"/>
      <c r="B32" s="1"/>
      <c r="C32" s="1"/>
      <c r="D32" s="31"/>
      <c r="E32" s="25" t="s">
        <v>61</v>
      </c>
    </row>
    <row r="33" spans="1:5" ht="14.25" x14ac:dyDescent="0.15">
      <c r="A33" s="1"/>
      <c r="B33" s="1"/>
      <c r="C33" s="1"/>
      <c r="D33" s="31"/>
      <c r="E33" s="1"/>
    </row>
    <row r="34" spans="1:5" ht="14.25" x14ac:dyDescent="0.15">
      <c r="A34" s="1"/>
      <c r="B34" s="1"/>
      <c r="C34" s="1"/>
      <c r="D34" s="31"/>
      <c r="E34" s="1"/>
    </row>
    <row r="35" spans="1:5" ht="14.25" x14ac:dyDescent="0.15">
      <c r="A35" s="1"/>
      <c r="B35" s="1"/>
      <c r="C35" s="1"/>
      <c r="D35" s="31"/>
      <c r="E35" s="1"/>
    </row>
  </sheetData>
  <mergeCells count="1">
    <mergeCell ref="A1:E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useFirstPageNumber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48"/>
  <sheetViews>
    <sheetView tabSelected="1" zoomScaleNormal="100" workbookViewId="0">
      <selection activeCell="F35" sqref="F35"/>
    </sheetView>
  </sheetViews>
  <sheetFormatPr defaultRowHeight="13.5" x14ac:dyDescent="0.15"/>
  <cols>
    <col min="3" max="3" width="15.625" customWidth="1"/>
    <col min="6" max="6" width="9.875" customWidth="1"/>
    <col min="7" max="7" width="20.25" customWidth="1"/>
  </cols>
  <sheetData>
    <row r="3" spans="1:7" x14ac:dyDescent="0.15">
      <c r="A3" s="131" t="s">
        <v>47</v>
      </c>
      <c r="B3" s="131"/>
      <c r="C3" s="131"/>
      <c r="D3" s="131"/>
      <c r="E3" s="131"/>
      <c r="F3" s="131"/>
      <c r="G3" s="131"/>
    </row>
    <row r="4" spans="1:7" x14ac:dyDescent="0.15">
      <c r="A4" s="7"/>
      <c r="B4" s="7"/>
      <c r="C4" s="7"/>
      <c r="D4" s="8"/>
      <c r="E4" s="7"/>
      <c r="F4" s="34"/>
      <c r="G4" s="7"/>
    </row>
    <row r="5" spans="1:7" x14ac:dyDescent="0.15">
      <c r="A5" s="28" t="s">
        <v>9</v>
      </c>
      <c r="B5" s="8"/>
      <c r="C5" s="8"/>
      <c r="D5" s="8"/>
      <c r="E5" s="28" t="s">
        <v>12</v>
      </c>
      <c r="F5" s="35"/>
      <c r="G5" s="8"/>
    </row>
    <row r="6" spans="1:7" ht="14.25" thickBot="1" x14ac:dyDescent="0.2">
      <c r="A6" s="10" t="s">
        <v>18</v>
      </c>
      <c r="B6" s="10" t="s">
        <v>19</v>
      </c>
      <c r="C6" s="10" t="s">
        <v>20</v>
      </c>
      <c r="D6" s="9"/>
      <c r="E6" s="10" t="s">
        <v>18</v>
      </c>
      <c r="F6" s="36" t="s">
        <v>19</v>
      </c>
      <c r="G6" s="10" t="s">
        <v>21</v>
      </c>
    </row>
    <row r="7" spans="1:7" ht="15" thickTop="1" thickBot="1" x14ac:dyDescent="0.2">
      <c r="A7" s="85">
        <v>43247</v>
      </c>
      <c r="B7" s="83">
        <v>96660</v>
      </c>
      <c r="C7" s="84" t="s">
        <v>22</v>
      </c>
      <c r="D7" s="53"/>
      <c r="E7" s="18">
        <v>43253</v>
      </c>
      <c r="F7" s="37">
        <v>3770</v>
      </c>
      <c r="G7" s="47" t="s">
        <v>43</v>
      </c>
    </row>
    <row r="8" spans="1:7" x14ac:dyDescent="0.15">
      <c r="A8" s="81" t="s">
        <v>27</v>
      </c>
      <c r="B8" s="37">
        <f>SUM(B7)</f>
        <v>96660</v>
      </c>
      <c r="C8" s="82"/>
      <c r="D8" s="15"/>
      <c r="E8" s="18">
        <v>43253</v>
      </c>
      <c r="F8" s="39">
        <v>7451</v>
      </c>
      <c r="G8" s="12" t="s">
        <v>55</v>
      </c>
    </row>
    <row r="9" spans="1:7" x14ac:dyDescent="0.15">
      <c r="A9" s="16"/>
      <c r="B9" s="42"/>
      <c r="C9" s="69"/>
      <c r="D9" s="8"/>
      <c r="E9" s="18">
        <v>43253</v>
      </c>
      <c r="F9" s="39">
        <v>8967</v>
      </c>
      <c r="G9" s="12" t="s">
        <v>35</v>
      </c>
    </row>
    <row r="10" spans="1:7" x14ac:dyDescent="0.15">
      <c r="A10" s="16"/>
      <c r="B10" s="42"/>
      <c r="C10" s="69"/>
      <c r="D10" s="8"/>
      <c r="E10" s="18">
        <v>43253</v>
      </c>
      <c r="F10" s="39">
        <v>14647</v>
      </c>
      <c r="G10" s="12" t="s">
        <v>28</v>
      </c>
    </row>
    <row r="11" spans="1:7" x14ac:dyDescent="0.15">
      <c r="A11" s="44" t="s">
        <v>36</v>
      </c>
      <c r="B11" s="14"/>
      <c r="C11" s="14"/>
      <c r="D11" s="8"/>
      <c r="E11" s="18">
        <v>43253</v>
      </c>
      <c r="F11" s="38">
        <v>10791</v>
      </c>
      <c r="G11" s="12" t="s">
        <v>44</v>
      </c>
    </row>
    <row r="12" spans="1:7" ht="14.25" thickBot="1" x14ac:dyDescent="0.2">
      <c r="A12" s="10" t="s">
        <v>39</v>
      </c>
      <c r="B12" s="65" t="s">
        <v>38</v>
      </c>
      <c r="C12" s="36" t="s">
        <v>25</v>
      </c>
      <c r="D12" s="8"/>
      <c r="E12" s="18">
        <v>43254</v>
      </c>
      <c r="F12" s="38">
        <v>5016</v>
      </c>
      <c r="G12" s="12" t="s">
        <v>56</v>
      </c>
    </row>
    <row r="13" spans="1:7" ht="14.25" thickTop="1" x14ac:dyDescent="0.15">
      <c r="A13" s="11" t="s">
        <v>40</v>
      </c>
      <c r="B13" s="62">
        <v>3</v>
      </c>
      <c r="C13" s="62">
        <f t="shared" ref="C13:C19" si="0">B13*3000</f>
        <v>9000</v>
      </c>
      <c r="D13" s="70"/>
      <c r="E13" s="18">
        <v>43254</v>
      </c>
      <c r="F13" s="38">
        <v>6811</v>
      </c>
      <c r="G13" s="12" t="s">
        <v>31</v>
      </c>
    </row>
    <row r="14" spans="1:7" x14ac:dyDescent="0.15">
      <c r="A14" s="12" t="s">
        <v>46</v>
      </c>
      <c r="B14" s="43">
        <v>4</v>
      </c>
      <c r="C14" s="43">
        <f t="shared" si="0"/>
        <v>12000</v>
      </c>
      <c r="D14" s="77"/>
      <c r="E14" s="18">
        <v>43254</v>
      </c>
      <c r="F14" s="38">
        <v>5374</v>
      </c>
      <c r="G14" s="12" t="s">
        <v>28</v>
      </c>
    </row>
    <row r="15" spans="1:7" x14ac:dyDescent="0.15">
      <c r="A15" s="12" t="s">
        <v>50</v>
      </c>
      <c r="B15" s="43">
        <v>1</v>
      </c>
      <c r="C15" s="43">
        <f t="shared" si="0"/>
        <v>3000</v>
      </c>
      <c r="D15" s="77"/>
      <c r="E15" s="18">
        <v>43260</v>
      </c>
      <c r="F15" s="38">
        <v>8666</v>
      </c>
      <c r="G15" s="12" t="s">
        <v>28</v>
      </c>
    </row>
    <row r="16" spans="1:7" ht="14.25" thickBot="1" x14ac:dyDescent="0.2">
      <c r="A16" s="12" t="s">
        <v>53</v>
      </c>
      <c r="B16" s="64">
        <v>2</v>
      </c>
      <c r="C16" s="43">
        <f t="shared" si="0"/>
        <v>6000</v>
      </c>
      <c r="D16" s="77"/>
      <c r="E16" s="86">
        <v>43261</v>
      </c>
      <c r="F16" s="41">
        <v>13497</v>
      </c>
      <c r="G16" s="17" t="s">
        <v>45</v>
      </c>
    </row>
    <row r="17" spans="1:7" x14ac:dyDescent="0.15">
      <c r="A17" s="13" t="s">
        <v>54</v>
      </c>
      <c r="B17" s="80">
        <v>2</v>
      </c>
      <c r="C17" s="43">
        <f t="shared" si="0"/>
        <v>6000</v>
      </c>
      <c r="D17" s="77"/>
      <c r="E17" s="89" t="s">
        <v>32</v>
      </c>
      <c r="F17" s="37">
        <f>SUM(F7:F16)</f>
        <v>84990</v>
      </c>
      <c r="G17" s="11"/>
    </row>
    <row r="18" spans="1:7" x14ac:dyDescent="0.15">
      <c r="A18" s="13" t="s">
        <v>52</v>
      </c>
      <c r="B18" s="80">
        <v>4</v>
      </c>
      <c r="C18" s="43">
        <f t="shared" si="0"/>
        <v>12000</v>
      </c>
      <c r="D18" s="8"/>
      <c r="E18" s="63"/>
      <c r="F18" s="42"/>
      <c r="G18" s="15"/>
    </row>
    <row r="19" spans="1:7" ht="14.25" thickBot="1" x14ac:dyDescent="0.2">
      <c r="A19" s="13" t="s">
        <v>51</v>
      </c>
      <c r="B19" s="66">
        <v>2</v>
      </c>
      <c r="C19" s="43">
        <f t="shared" si="0"/>
        <v>6000</v>
      </c>
      <c r="D19" s="8"/>
      <c r="E19" s="63"/>
      <c r="F19" s="42"/>
      <c r="G19" s="15"/>
    </row>
    <row r="20" spans="1:7" x14ac:dyDescent="0.15">
      <c r="A20" s="88" t="s">
        <v>27</v>
      </c>
      <c r="B20" s="50">
        <f>SUM(B13:B19)</f>
        <v>18</v>
      </c>
      <c r="C20" s="50">
        <f>SUM(C13:C19)</f>
        <v>54000</v>
      </c>
      <c r="D20" s="8"/>
      <c r="E20" s="44" t="s">
        <v>13</v>
      </c>
      <c r="F20" s="45"/>
      <c r="G20" s="7"/>
    </row>
    <row r="21" spans="1:7" ht="14.25" thickBot="1" x14ac:dyDescent="0.2">
      <c r="A21" s="61"/>
      <c r="B21" s="2"/>
      <c r="C21" s="67"/>
      <c r="D21" s="8"/>
      <c r="E21" s="10" t="s">
        <v>18</v>
      </c>
      <c r="F21" s="36" t="s">
        <v>19</v>
      </c>
      <c r="G21" s="13" t="s">
        <v>20</v>
      </c>
    </row>
    <row r="22" spans="1:7" ht="15" thickTop="1" thickBot="1" x14ac:dyDescent="0.2">
      <c r="D22" s="9"/>
      <c r="E22" s="40"/>
      <c r="F22" s="46"/>
      <c r="G22" s="27"/>
    </row>
    <row r="23" spans="1:7" x14ac:dyDescent="0.15">
      <c r="A23" s="29" t="s">
        <v>23</v>
      </c>
      <c r="B23" s="7"/>
      <c r="C23" s="7"/>
      <c r="D23" s="70"/>
      <c r="E23" s="87" t="s">
        <v>27</v>
      </c>
      <c r="F23" s="79">
        <f>SUM(F22)</f>
        <v>0</v>
      </c>
      <c r="G23" s="129"/>
    </row>
    <row r="24" spans="1:7" ht="14.25" thickBot="1" x14ac:dyDescent="0.2">
      <c r="A24" s="19" t="s">
        <v>24</v>
      </c>
      <c r="B24" s="19" t="s">
        <v>25</v>
      </c>
      <c r="C24" s="19" t="s">
        <v>26</v>
      </c>
      <c r="D24" s="77"/>
      <c r="E24" s="16"/>
      <c r="F24" s="76"/>
      <c r="G24" s="15"/>
    </row>
    <row r="25" spans="1:7" ht="15" thickTop="1" thickBot="1" x14ac:dyDescent="0.2">
      <c r="A25" s="20"/>
      <c r="B25" s="52">
        <v>0</v>
      </c>
      <c r="C25" s="21"/>
      <c r="D25" s="8"/>
      <c r="E25" s="16"/>
      <c r="F25" s="76"/>
    </row>
    <row r="26" spans="1:7" x14ac:dyDescent="0.15">
      <c r="A26" s="22" t="s">
        <v>27</v>
      </c>
      <c r="B26" s="23">
        <v>0</v>
      </c>
      <c r="C26" s="22"/>
      <c r="D26" s="8"/>
      <c r="E26" s="73" t="s">
        <v>41</v>
      </c>
      <c r="F26" s="72"/>
      <c r="G26" s="71"/>
    </row>
    <row r="27" spans="1:7" ht="14.25" thickBot="1" x14ac:dyDescent="0.2">
      <c r="A27" s="7"/>
      <c r="B27" s="49"/>
      <c r="C27" s="7"/>
      <c r="D27" s="8"/>
      <c r="E27" s="74" t="s">
        <v>37</v>
      </c>
      <c r="F27" s="75" t="s">
        <v>25</v>
      </c>
      <c r="G27" s="74" t="s">
        <v>26</v>
      </c>
    </row>
    <row r="28" spans="1:7" ht="14.25" thickTop="1" x14ac:dyDescent="0.15">
      <c r="A28" s="7"/>
      <c r="B28" s="7"/>
      <c r="C28" s="14"/>
      <c r="D28" s="8"/>
      <c r="E28" s="132">
        <v>43258</v>
      </c>
      <c r="F28" s="133">
        <v>335</v>
      </c>
      <c r="G28" s="134" t="s">
        <v>63</v>
      </c>
    </row>
    <row r="29" spans="1:7" x14ac:dyDescent="0.15">
      <c r="A29" s="30" t="s">
        <v>10</v>
      </c>
      <c r="B29" s="48"/>
      <c r="C29" s="8"/>
      <c r="D29" s="8"/>
      <c r="E29" s="132">
        <v>43261</v>
      </c>
      <c r="F29" s="133">
        <v>270</v>
      </c>
      <c r="G29" s="134" t="s">
        <v>64</v>
      </c>
    </row>
    <row r="30" spans="1:7" ht="14.25" thickBot="1" x14ac:dyDescent="0.2">
      <c r="A30" s="24" t="s">
        <v>18</v>
      </c>
      <c r="B30" s="36" t="s">
        <v>19</v>
      </c>
      <c r="C30" s="10" t="s">
        <v>21</v>
      </c>
      <c r="D30" s="8"/>
      <c r="E30" s="136">
        <v>43265</v>
      </c>
      <c r="F30" s="137">
        <v>1404</v>
      </c>
      <c r="G30" s="135" t="s">
        <v>64</v>
      </c>
    </row>
    <row r="31" spans="1:7" ht="14.25" thickTop="1" x14ac:dyDescent="0.15">
      <c r="A31" s="18">
        <v>43253</v>
      </c>
      <c r="B31" s="37">
        <v>10000</v>
      </c>
      <c r="C31" s="47" t="s">
        <v>43</v>
      </c>
      <c r="D31" s="8"/>
      <c r="E31" s="18" t="s">
        <v>65</v>
      </c>
      <c r="F31" s="138">
        <f>SUM(F28:F30)</f>
        <v>2009</v>
      </c>
      <c r="G31" s="11"/>
    </row>
    <row r="32" spans="1:7" x14ac:dyDescent="0.15">
      <c r="A32" s="18">
        <v>43253</v>
      </c>
      <c r="B32" s="37">
        <v>10000</v>
      </c>
      <c r="C32" s="12" t="s">
        <v>57</v>
      </c>
      <c r="D32" s="15"/>
      <c r="E32" s="77"/>
      <c r="F32" s="78"/>
      <c r="G32" s="77"/>
    </row>
    <row r="33" spans="1:8" x14ac:dyDescent="0.15">
      <c r="A33" s="18">
        <v>43253</v>
      </c>
      <c r="B33" s="37">
        <v>10000</v>
      </c>
      <c r="C33" s="12" t="s">
        <v>35</v>
      </c>
      <c r="D33" s="9"/>
    </row>
    <row r="34" spans="1:8" x14ac:dyDescent="0.15">
      <c r="A34" s="18">
        <v>43253</v>
      </c>
      <c r="B34" s="37">
        <v>10000</v>
      </c>
      <c r="C34" s="12" t="s">
        <v>28</v>
      </c>
      <c r="D34" s="9"/>
      <c r="E34" s="51"/>
    </row>
    <row r="35" spans="1:8" x14ac:dyDescent="0.15">
      <c r="A35" s="18">
        <v>43253</v>
      </c>
      <c r="B35" s="37">
        <v>10000</v>
      </c>
      <c r="C35" s="12" t="s">
        <v>44</v>
      </c>
      <c r="D35" s="9"/>
      <c r="E35" s="51"/>
    </row>
    <row r="36" spans="1:8" x14ac:dyDescent="0.15">
      <c r="A36" s="18">
        <v>43254</v>
      </c>
      <c r="B36" s="37">
        <v>10000</v>
      </c>
      <c r="C36" s="12" t="s">
        <v>58</v>
      </c>
      <c r="D36" s="9"/>
      <c r="H36" s="51"/>
    </row>
    <row r="37" spans="1:8" x14ac:dyDescent="0.15">
      <c r="A37" s="18">
        <v>43254</v>
      </c>
      <c r="B37" s="37">
        <v>10000</v>
      </c>
      <c r="C37" s="12" t="s">
        <v>31</v>
      </c>
      <c r="D37" s="9"/>
      <c r="E37" s="35"/>
      <c r="F37" s="8"/>
      <c r="H37" s="51"/>
    </row>
    <row r="38" spans="1:8" x14ac:dyDescent="0.15">
      <c r="A38" s="18">
        <v>43254</v>
      </c>
      <c r="B38" s="37">
        <v>10000</v>
      </c>
      <c r="C38" s="12" t="s">
        <v>28</v>
      </c>
      <c r="D38" s="9"/>
      <c r="E38" s="35"/>
      <c r="F38" s="8"/>
      <c r="H38" s="51"/>
    </row>
    <row r="39" spans="1:8" x14ac:dyDescent="0.15">
      <c r="A39" s="18">
        <v>43260</v>
      </c>
      <c r="B39" s="39">
        <v>10000</v>
      </c>
      <c r="C39" s="12" t="s">
        <v>28</v>
      </c>
      <c r="D39" s="9"/>
    </row>
    <row r="40" spans="1:8" ht="14.25" thickBot="1" x14ac:dyDescent="0.2">
      <c r="A40" s="86">
        <v>43261</v>
      </c>
      <c r="B40" s="68">
        <v>10000</v>
      </c>
      <c r="C40" s="17" t="s">
        <v>45</v>
      </c>
      <c r="D40" s="9"/>
    </row>
    <row r="41" spans="1:8" x14ac:dyDescent="0.15">
      <c r="A41" s="18" t="s">
        <v>7</v>
      </c>
      <c r="B41" s="37">
        <f>SUM(B31:B40)</f>
        <v>100000</v>
      </c>
      <c r="C41" s="11"/>
      <c r="D41" s="8"/>
      <c r="G41" s="51"/>
    </row>
    <row r="42" spans="1:8" x14ac:dyDescent="0.15">
      <c r="D42" s="2"/>
      <c r="G42" s="51"/>
    </row>
    <row r="43" spans="1:8" x14ac:dyDescent="0.15">
      <c r="D43" s="2"/>
      <c r="G43" s="51"/>
    </row>
    <row r="44" spans="1:8" x14ac:dyDescent="0.15">
      <c r="D44" s="8"/>
      <c r="G44" s="51"/>
    </row>
    <row r="45" spans="1:8" x14ac:dyDescent="0.15">
      <c r="D45" s="8"/>
      <c r="G45" s="51"/>
    </row>
    <row r="46" spans="1:8" x14ac:dyDescent="0.15">
      <c r="D46" s="77"/>
    </row>
    <row r="47" spans="1:8" x14ac:dyDescent="0.15">
      <c r="D47" s="77"/>
    </row>
    <row r="48" spans="1:8" x14ac:dyDescent="0.15">
      <c r="D48" s="51"/>
    </row>
  </sheetData>
  <mergeCells count="1">
    <mergeCell ref="A3:G3"/>
  </mergeCells>
  <phoneticPr fontId="4"/>
  <pageMargins left="0.70866141732283472" right="0.70866141732283472" top="0.74803149606299213" bottom="0.74803149606299213" header="0.31496062992125984" footer="0.31496062992125984"/>
  <pageSetup paperSize="9" scale="105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ト決算</vt:lpstr>
      <vt:lpstr>トーナメント詳細</vt:lpstr>
    </vt:vector>
  </TitlesOfParts>
  <Company>学術情報総合センター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大阪市立大学</dc:creator>
  <cp:lastModifiedBy>izumidesk2017a</cp:lastModifiedBy>
  <cp:lastPrinted>2018-06-21T02:04:25Z</cp:lastPrinted>
  <dcterms:created xsi:type="dcterms:W3CDTF">2012-01-26T03:20:59Z</dcterms:created>
  <dcterms:modified xsi:type="dcterms:W3CDTF">2018-06-21T09:49:43Z</dcterms:modified>
</cp:coreProperties>
</file>