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ハンド　学連\zaimu資料\H29(2017)\決算\SP\"/>
    </mc:Choice>
  </mc:AlternateContent>
  <bookViews>
    <workbookView xWindow="0" yWindow="0" windowWidth="9580" windowHeight="6620" activeTab="5"/>
  </bookViews>
  <sheets>
    <sheet name="報告書" sheetId="1" r:id="rId1"/>
    <sheet name="運営費支出" sheetId="2" r:id="rId2"/>
    <sheet name="通信費" sheetId="3" r:id="rId3"/>
    <sheet name="役員交通費" sheetId="6" r:id="rId4"/>
    <sheet name="印刷費" sheetId="4" r:id="rId5"/>
    <sheet name="決算書" sheetId="7" r:id="rId6"/>
  </sheets>
  <definedNames>
    <definedName name="_xlnm.Print_Area" localSheetId="4">印刷費!$A$1:$O$70</definedName>
    <definedName name="_xlnm.Print_Area" localSheetId="5">決算書!$A$1:$H$44</definedName>
    <definedName name="_xlnm.Print_Area" localSheetId="2">通信費!$A$1:$G$28</definedName>
    <definedName name="_xlnm.Print_Area" localSheetId="0">報告書!$A$1:$E$34</definedName>
    <definedName name="_xlnm.Print_Area" localSheetId="3">役員交通費!$A$1:$L$62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F40" i="6" l="1"/>
  <c r="G58" i="6" s="1"/>
  <c r="H28" i="7" l="1"/>
  <c r="B32" i="2" l="1"/>
  <c r="G26" i="3" l="1"/>
  <c r="B23" i="3"/>
  <c r="G74" i="2" l="1"/>
  <c r="G21" i="2"/>
  <c r="N24" i="4" l="1"/>
  <c r="G54" i="2"/>
  <c r="D22" i="1" l="1"/>
  <c r="C19" i="1" l="1"/>
  <c r="D19" i="1" s="1"/>
  <c r="C12" i="1" l="1"/>
  <c r="D12" i="1" s="1"/>
  <c r="B68" i="4" l="1"/>
  <c r="B56" i="6"/>
  <c r="F49" i="6"/>
  <c r="C16" i="1" l="1"/>
  <c r="D16" i="1" s="1"/>
  <c r="B13" i="2" l="1"/>
  <c r="C18" i="1" s="1"/>
  <c r="D18" i="1" s="1"/>
  <c r="F67" i="4" l="1"/>
  <c r="E10" i="7" l="1"/>
  <c r="B10" i="7"/>
  <c r="G9" i="7"/>
  <c r="H9" i="7"/>
  <c r="H8" i="7"/>
  <c r="G8" i="7"/>
  <c r="D8" i="7"/>
  <c r="H7" i="7"/>
  <c r="D7" i="7"/>
  <c r="D6" i="7"/>
  <c r="D10" i="7"/>
  <c r="C23" i="1"/>
  <c r="D23" i="1" s="1"/>
  <c r="G7" i="7" l="1"/>
  <c r="D9" i="7"/>
  <c r="J70" i="4"/>
  <c r="O70" i="4" s="1"/>
  <c r="F18" i="3"/>
  <c r="C14" i="1" l="1"/>
  <c r="D14" i="1" s="1"/>
  <c r="C15" i="1"/>
  <c r="D15" i="1" s="1"/>
  <c r="B37" i="2"/>
  <c r="C20" i="1" s="1"/>
  <c r="D20" i="1" s="1"/>
  <c r="B22" i="2"/>
  <c r="C21" i="1" s="1"/>
  <c r="D21" i="1" s="1"/>
  <c r="C17" i="1"/>
  <c r="D17" i="1" s="1"/>
  <c r="G30" i="2"/>
  <c r="C13" i="1" s="1"/>
  <c r="D13" i="1" s="1"/>
  <c r="B6" i="2"/>
  <c r="C7" i="1" s="1"/>
  <c r="C8" i="1" s="1"/>
  <c r="B24" i="1"/>
  <c r="B8" i="1"/>
  <c r="C24" i="1" l="1"/>
  <c r="D7" i="1"/>
  <c r="D24" i="1"/>
  <c r="D6" i="1"/>
  <c r="C27" i="1" l="1"/>
  <c r="F6" i="7"/>
  <c r="F10" i="7" s="1"/>
  <c r="D8" i="1"/>
  <c r="H6" i="7" l="1"/>
  <c r="G6" i="7"/>
  <c r="G10" i="7"/>
  <c r="H10" i="7" l="1"/>
  <c r="G13" i="7" s="1"/>
  <c r="D19" i="7" s="1"/>
</calcChain>
</file>

<file path=xl/sharedStrings.xml><?xml version="1.0" encoding="utf-8"?>
<sst xmlns="http://schemas.openxmlformats.org/spreadsheetml/2006/main" count="688" uniqueCount="216">
  <si>
    <t>＜収入の部＞</t>
    <rPh sb="1" eb="3">
      <t>シュウニュウ</t>
    </rPh>
    <rPh sb="4" eb="5">
      <t>ブ</t>
    </rPh>
    <phoneticPr fontId="5"/>
  </si>
  <si>
    <t>費目</t>
    <rPh sb="0" eb="2">
      <t>ヒモク</t>
    </rPh>
    <phoneticPr fontId="5"/>
  </si>
  <si>
    <t>予算額</t>
    <rPh sb="0" eb="3">
      <t>ヨサンガク</t>
    </rPh>
    <phoneticPr fontId="5"/>
  </si>
  <si>
    <t>決算額</t>
    <rPh sb="0" eb="3">
      <t>ケッサンガク</t>
    </rPh>
    <phoneticPr fontId="5"/>
  </si>
  <si>
    <t>増減差引</t>
    <rPh sb="0" eb="2">
      <t>ゾウゲン</t>
    </rPh>
    <rPh sb="2" eb="4">
      <t>サシヒキ</t>
    </rPh>
    <phoneticPr fontId="5"/>
  </si>
  <si>
    <t>備考</t>
    <rPh sb="0" eb="2">
      <t>ビコウ</t>
    </rPh>
    <phoneticPr fontId="5"/>
  </si>
  <si>
    <t>連盟運営費</t>
    <rPh sb="0" eb="2">
      <t>レンメイ</t>
    </rPh>
    <rPh sb="2" eb="5">
      <t>ウンエイヒ</t>
    </rPh>
    <phoneticPr fontId="5"/>
  </si>
  <si>
    <t>利息</t>
    <rPh sb="0" eb="2">
      <t>リソク</t>
    </rPh>
    <phoneticPr fontId="5"/>
  </si>
  <si>
    <t>合計</t>
    <rPh sb="0" eb="2">
      <t>ゴウケイ</t>
    </rPh>
    <phoneticPr fontId="5"/>
  </si>
  <si>
    <t>＜支出の部＞</t>
    <rPh sb="1" eb="3">
      <t>シシュツ</t>
    </rPh>
    <rPh sb="4" eb="5">
      <t>ブ</t>
    </rPh>
    <phoneticPr fontId="5"/>
  </si>
  <si>
    <t>役員旅費</t>
    <rPh sb="0" eb="2">
      <t>ヤクイン</t>
    </rPh>
    <rPh sb="2" eb="4">
      <t>リョヒ</t>
    </rPh>
    <phoneticPr fontId="5"/>
  </si>
  <si>
    <t>全日本学連会議参加旅費、審判派遣費等</t>
    <rPh sb="0" eb="3">
      <t>ゼンニホン</t>
    </rPh>
    <rPh sb="3" eb="4">
      <t>ガク</t>
    </rPh>
    <rPh sb="4" eb="5">
      <t>レン</t>
    </rPh>
    <rPh sb="5" eb="7">
      <t>カイギ</t>
    </rPh>
    <rPh sb="7" eb="9">
      <t>サンカ</t>
    </rPh>
    <rPh sb="9" eb="11">
      <t>リョヒ</t>
    </rPh>
    <rPh sb="12" eb="14">
      <t>シンパン</t>
    </rPh>
    <rPh sb="14" eb="16">
      <t>ハケン</t>
    </rPh>
    <rPh sb="16" eb="18">
      <t>ヒトウ</t>
    </rPh>
    <phoneticPr fontId="5"/>
  </si>
  <si>
    <t>会議費</t>
    <rPh sb="0" eb="3">
      <t>カイギヒ</t>
    </rPh>
    <phoneticPr fontId="5"/>
  </si>
  <si>
    <t>理事会会場費</t>
    <rPh sb="0" eb="3">
      <t>リジカイ</t>
    </rPh>
    <rPh sb="3" eb="5">
      <t>カイジョウ</t>
    </rPh>
    <rPh sb="5" eb="6">
      <t>ヒ</t>
    </rPh>
    <phoneticPr fontId="5"/>
  </si>
  <si>
    <t>通信費</t>
    <rPh sb="0" eb="3">
      <t>ツウシンヒ</t>
    </rPh>
    <phoneticPr fontId="5"/>
  </si>
  <si>
    <t>郵送代、インターネットプロバイダ料</t>
    <rPh sb="0" eb="2">
      <t>ユウソウ</t>
    </rPh>
    <rPh sb="2" eb="3">
      <t>ダイ</t>
    </rPh>
    <rPh sb="16" eb="17">
      <t>リョウ</t>
    </rPh>
    <phoneticPr fontId="5"/>
  </si>
  <si>
    <t>印刷費</t>
    <rPh sb="0" eb="2">
      <t>インサツ</t>
    </rPh>
    <rPh sb="2" eb="3">
      <t>ヒ</t>
    </rPh>
    <phoneticPr fontId="5"/>
  </si>
  <si>
    <t>コピー代等</t>
    <rPh sb="3" eb="4">
      <t>ダイ</t>
    </rPh>
    <rPh sb="4" eb="5">
      <t>ナド</t>
    </rPh>
    <phoneticPr fontId="5"/>
  </si>
  <si>
    <t>役員交通費</t>
    <rPh sb="0" eb="2">
      <t>ヤクイン</t>
    </rPh>
    <rPh sb="2" eb="5">
      <t>コウツウヒ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</si>
  <si>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</si>
  <si>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審判養成費</t>
    <rPh sb="0" eb="2">
      <t>シンパン</t>
    </rPh>
    <rPh sb="2" eb="4">
      <t>ヨウセイ</t>
    </rPh>
    <rPh sb="4" eb="5">
      <t>ヒ</t>
    </rPh>
    <phoneticPr fontId="5"/>
  </si>
  <si>
    <t>レフェリースクール交通費等</t>
    <rPh sb="9" eb="12">
      <t>コウツウヒ</t>
    </rPh>
    <rPh sb="12" eb="13">
      <t>トウ</t>
    </rPh>
    <phoneticPr fontId="5"/>
  </si>
  <si>
    <t>強化準備金</t>
    <rPh sb="0" eb="2">
      <t>キョウカ</t>
    </rPh>
    <rPh sb="2" eb="5">
      <t>ジュンビキン</t>
    </rPh>
    <phoneticPr fontId="5"/>
  </si>
  <si>
    <t>サマーキャンプ等</t>
    <rPh sb="7" eb="8">
      <t>ナド</t>
    </rPh>
    <phoneticPr fontId="5"/>
  </si>
  <si>
    <t>雑費</t>
    <rPh sb="0" eb="2">
      <t>ザッピ</t>
    </rPh>
    <phoneticPr fontId="5"/>
  </si>
  <si>
    <t>振込手数料等</t>
    <rPh sb="0" eb="2">
      <t>フリコミ</t>
    </rPh>
    <rPh sb="2" eb="6">
      <t>テスウリョウトウ</t>
    </rPh>
    <phoneticPr fontId="5"/>
  </si>
  <si>
    <t>事務局管理費</t>
    <rPh sb="0" eb="3">
      <t>ジムキョク</t>
    </rPh>
    <rPh sb="3" eb="6">
      <t>カンリヒ</t>
    </rPh>
    <phoneticPr fontId="5"/>
  </si>
  <si>
    <t>予備費</t>
    <rPh sb="0" eb="3">
      <t>ヨビヒ</t>
    </rPh>
    <phoneticPr fontId="5"/>
  </si>
  <si>
    <t>収支差引</t>
    <rPh sb="0" eb="2">
      <t>シュウシ</t>
    </rPh>
    <rPh sb="2" eb="4">
      <t>サシヒキ</t>
    </rPh>
    <phoneticPr fontId="5"/>
  </si>
  <si>
    <t>関西学生ハンドボール連盟</t>
    <rPh sb="0" eb="2">
      <t>カンサイ</t>
    </rPh>
    <rPh sb="2" eb="4">
      <t>ガクセイ</t>
    </rPh>
    <rPh sb="10" eb="12">
      <t>レンメイ</t>
    </rPh>
    <phoneticPr fontId="5"/>
  </si>
  <si>
    <t xml:space="preserve"> </t>
    <phoneticPr fontId="5"/>
  </si>
  <si>
    <t>収入</t>
    <rPh sb="0" eb="2">
      <t>シュウニュウ</t>
    </rPh>
    <phoneticPr fontId="5"/>
  </si>
  <si>
    <t>金額</t>
    <rPh sb="0" eb="2">
      <t>キンガク</t>
    </rPh>
    <phoneticPr fontId="5"/>
  </si>
  <si>
    <t>明細</t>
    <rPh sb="0" eb="2">
      <t>メイサイ</t>
    </rPh>
    <phoneticPr fontId="5"/>
  </si>
  <si>
    <t>守本</t>
    <rPh sb="0" eb="2">
      <t>モリモト</t>
    </rPh>
    <phoneticPr fontId="5"/>
  </si>
  <si>
    <t>役員旅費　</t>
    <rPh sb="0" eb="2">
      <t>ヤクイン</t>
    </rPh>
    <rPh sb="2" eb="4">
      <t>リョヒ</t>
    </rPh>
    <phoneticPr fontId="5"/>
  </si>
  <si>
    <t>月日</t>
    <rPh sb="0" eb="2">
      <t>ツキヒ</t>
    </rPh>
    <phoneticPr fontId="5"/>
  </si>
  <si>
    <t>詳細</t>
    <rPh sb="0" eb="2">
      <t>ショウサイ</t>
    </rPh>
    <phoneticPr fontId="5"/>
  </si>
  <si>
    <t>氏名</t>
    <rPh sb="0" eb="2">
      <t>シメイ</t>
    </rPh>
    <phoneticPr fontId="5"/>
  </si>
  <si>
    <t>場所</t>
    <rPh sb="0" eb="2">
      <t>バショ</t>
    </rPh>
    <phoneticPr fontId="5"/>
  </si>
  <si>
    <t>全日本学連会議宿泊費</t>
    <rPh sb="0" eb="3">
      <t>ゼンニホン</t>
    </rPh>
    <rPh sb="3" eb="5">
      <t>ガクレン</t>
    </rPh>
    <rPh sb="5" eb="7">
      <t>カイギ</t>
    </rPh>
    <rPh sb="7" eb="10">
      <t>シュクハクヒ</t>
    </rPh>
    <phoneticPr fontId="5"/>
  </si>
  <si>
    <t>ホテル京阪天満橋</t>
    <rPh sb="3" eb="5">
      <t>ケイハン</t>
    </rPh>
    <rPh sb="5" eb="8">
      <t>テンマバシ</t>
    </rPh>
    <phoneticPr fontId="5"/>
  </si>
  <si>
    <t>振込手数料</t>
    <rPh sb="0" eb="2">
      <t>フリコミ</t>
    </rPh>
    <rPh sb="2" eb="5">
      <t>テスウリョウ</t>
    </rPh>
    <phoneticPr fontId="5"/>
  </si>
  <si>
    <t>通信費</t>
    <rPh sb="0" eb="3">
      <t>ツウシンヒ</t>
    </rPh>
    <phoneticPr fontId="4"/>
  </si>
  <si>
    <t>指導者交通費</t>
    <rPh sb="0" eb="3">
      <t>シドウシャ</t>
    </rPh>
    <rPh sb="3" eb="6">
      <t>コウツウヒ</t>
    </rPh>
    <phoneticPr fontId="4"/>
  </si>
  <si>
    <t>資料送付用通信費</t>
    <rPh sb="0" eb="2">
      <t>シリョウ</t>
    </rPh>
    <rPh sb="2" eb="4">
      <t>ソウフ</t>
    </rPh>
    <rPh sb="4" eb="5">
      <t>ヨウ</t>
    </rPh>
    <rPh sb="5" eb="8">
      <t>ツウシンヒ</t>
    </rPh>
    <phoneticPr fontId="4"/>
  </si>
  <si>
    <t>鵜野</t>
    <rPh sb="0" eb="2">
      <t>ウノ</t>
    </rPh>
    <phoneticPr fontId="4"/>
  </si>
  <si>
    <t>杉山</t>
    <rPh sb="0" eb="2">
      <t>スギヤマ</t>
    </rPh>
    <phoneticPr fontId="4"/>
  </si>
  <si>
    <t>中村</t>
    <rPh sb="0" eb="2">
      <t>ナカムラ</t>
    </rPh>
    <phoneticPr fontId="4"/>
  </si>
  <si>
    <t>高橋</t>
    <rPh sb="0" eb="2">
      <t>タカハシ</t>
    </rPh>
    <phoneticPr fontId="4"/>
  </si>
  <si>
    <t>淺井</t>
    <rPh sb="0" eb="2">
      <t>アサイ</t>
    </rPh>
    <phoneticPr fontId="4"/>
  </si>
  <si>
    <t>森</t>
    <rPh sb="0" eb="1">
      <t>モリ</t>
    </rPh>
    <phoneticPr fontId="4"/>
  </si>
  <si>
    <t>木下</t>
    <rPh sb="0" eb="2">
      <t>キノシタ</t>
    </rPh>
    <phoneticPr fontId="4"/>
  </si>
  <si>
    <t>横山</t>
    <rPh sb="0" eb="2">
      <t>ヨコヤマ</t>
    </rPh>
    <phoneticPr fontId="4"/>
  </si>
  <si>
    <t>通信費（インターネット）</t>
    <rPh sb="0" eb="3">
      <t>ツウシンヒ</t>
    </rPh>
    <phoneticPr fontId="5"/>
  </si>
  <si>
    <t>郵送</t>
    <rPh sb="0" eb="2">
      <t>ユウソウ</t>
    </rPh>
    <phoneticPr fontId="5"/>
  </si>
  <si>
    <t>ワイヤレスゲート料金</t>
    <rPh sb="8" eb="10">
      <t>リョウキン</t>
    </rPh>
    <phoneticPr fontId="5"/>
  </si>
  <si>
    <t>インターネットプロバイダ料金</t>
    <rPh sb="12" eb="14">
      <t>リョウキン</t>
    </rPh>
    <phoneticPr fontId="5"/>
  </si>
  <si>
    <t>小計</t>
    <rPh sb="0" eb="2">
      <t>ショウケイ</t>
    </rPh>
    <phoneticPr fontId="5"/>
  </si>
  <si>
    <t>事務用品等</t>
    <rPh sb="0" eb="2">
      <t>ジム</t>
    </rPh>
    <rPh sb="2" eb="4">
      <t>ヨウヒン</t>
    </rPh>
    <rPh sb="4" eb="5">
      <t>トウ</t>
    </rPh>
    <phoneticPr fontId="5"/>
  </si>
  <si>
    <t>コピー</t>
    <phoneticPr fontId="5"/>
  </si>
  <si>
    <t>コピー</t>
    <phoneticPr fontId="5"/>
  </si>
  <si>
    <t>コピー</t>
    <phoneticPr fontId="5"/>
  </si>
  <si>
    <t>コピー</t>
    <phoneticPr fontId="5"/>
  </si>
  <si>
    <t>コピー</t>
    <phoneticPr fontId="5"/>
  </si>
  <si>
    <t>コピー</t>
    <phoneticPr fontId="5"/>
  </si>
  <si>
    <t>金額</t>
    <rPh sb="0" eb="2">
      <t>キンガク</t>
    </rPh>
    <phoneticPr fontId="4"/>
  </si>
  <si>
    <t>小計</t>
    <rPh sb="0" eb="2">
      <t>ショウケイ</t>
    </rPh>
    <phoneticPr fontId="4"/>
  </si>
  <si>
    <t>小計　</t>
    <rPh sb="0" eb="2">
      <t>ショウケイ</t>
    </rPh>
    <phoneticPr fontId="4"/>
  </si>
  <si>
    <t>合計</t>
    <rPh sb="0" eb="2">
      <t>ゴウケイ</t>
    </rPh>
    <phoneticPr fontId="4"/>
  </si>
  <si>
    <t>タクシー</t>
    <phoneticPr fontId="5"/>
  </si>
  <si>
    <t>　　　　学生交通請求書</t>
    <rPh sb="4" eb="6">
      <t>ガクセイ</t>
    </rPh>
    <rPh sb="6" eb="8">
      <t>コウツウ</t>
    </rPh>
    <rPh sb="8" eb="11">
      <t>セイキュウショ</t>
    </rPh>
    <phoneticPr fontId="5"/>
  </si>
  <si>
    <t>日付</t>
    <rPh sb="0" eb="2">
      <t>ヒヅケ</t>
    </rPh>
    <phoneticPr fontId="5"/>
  </si>
  <si>
    <t>名前</t>
    <rPh sb="0" eb="2">
      <t>ナマエ</t>
    </rPh>
    <phoneticPr fontId="5"/>
  </si>
  <si>
    <t>タクシー</t>
    <phoneticPr fontId="5"/>
  </si>
  <si>
    <t>弔報</t>
    <rPh sb="0" eb="1">
      <t>トムラ</t>
    </rPh>
    <rPh sb="1" eb="2">
      <t>ホウ</t>
    </rPh>
    <phoneticPr fontId="4"/>
  </si>
  <si>
    <t>弔電、記念品等</t>
    <rPh sb="1" eb="2">
      <t>デン</t>
    </rPh>
    <rPh sb="3" eb="6">
      <t>キネンヒン</t>
    </rPh>
    <rPh sb="6" eb="7">
      <t>ナド</t>
    </rPh>
    <phoneticPr fontId="5"/>
  </si>
  <si>
    <t>決算報告摘要</t>
    <rPh sb="0" eb="2">
      <t>ケッサン</t>
    </rPh>
    <rPh sb="2" eb="4">
      <t>ホウコク</t>
    </rPh>
    <rPh sb="4" eb="6">
      <t>テキヨウ</t>
    </rPh>
    <phoneticPr fontId="5"/>
  </si>
  <si>
    <t>支出</t>
    <rPh sb="0" eb="2">
      <t>シシュツ</t>
    </rPh>
    <phoneticPr fontId="5"/>
  </si>
  <si>
    <t>決算額</t>
    <rPh sb="0" eb="2">
      <t>ケッサン</t>
    </rPh>
    <rPh sb="2" eb="3">
      <t>ガク</t>
    </rPh>
    <phoneticPr fontId="5"/>
  </si>
  <si>
    <t>運        営        費</t>
    <rPh sb="0" eb="1">
      <t>ウン</t>
    </rPh>
    <rPh sb="9" eb="10">
      <t>エイ</t>
    </rPh>
    <rPh sb="18" eb="19">
      <t>ヒ</t>
    </rPh>
    <phoneticPr fontId="5"/>
  </si>
  <si>
    <t>春  季  リ  ー  グ  戦</t>
    <rPh sb="0" eb="1">
      <t>シュン</t>
    </rPh>
    <rPh sb="3" eb="4">
      <t>キ</t>
    </rPh>
    <rPh sb="15" eb="16">
      <t>セン</t>
    </rPh>
    <phoneticPr fontId="5"/>
  </si>
  <si>
    <t>秋  季  リ  ー  グ  戦</t>
    <rPh sb="0" eb="1">
      <t>アキ</t>
    </rPh>
    <rPh sb="3" eb="4">
      <t>キ</t>
    </rPh>
    <rPh sb="15" eb="16">
      <t>セン</t>
    </rPh>
    <phoneticPr fontId="5"/>
  </si>
  <si>
    <t>ト ー ナ メ ン ト 戦</t>
    <rPh sb="12" eb="13">
      <t>セン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</si>
  <si>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</si>
  <si>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通帳残金</t>
    <rPh sb="0" eb="2">
      <t>ツウチョウ</t>
    </rPh>
    <rPh sb="2" eb="4">
      <t>ザンキン</t>
    </rPh>
    <phoneticPr fontId="5"/>
  </si>
  <si>
    <t>収入決算書、預金通帳および関係書類に基づき監査した結果、その内容が適正であることを証明します。</t>
    <rPh sb="0" eb="2">
      <t>シュウニュウ</t>
    </rPh>
    <rPh sb="2" eb="5">
      <t>ケッサンショ</t>
    </rPh>
    <rPh sb="6" eb="8">
      <t>ヨキン</t>
    </rPh>
    <rPh sb="8" eb="10">
      <t>ツウチョウ</t>
    </rPh>
    <rPh sb="13" eb="15">
      <t>カンケイ</t>
    </rPh>
    <rPh sb="15" eb="17">
      <t>ショルイ</t>
    </rPh>
    <rPh sb="18" eb="19">
      <t>モト</t>
    </rPh>
    <rPh sb="21" eb="23">
      <t>カンサ</t>
    </rPh>
    <rPh sb="25" eb="27">
      <t>ケッカ</t>
    </rPh>
    <rPh sb="30" eb="32">
      <t>ナイヨウ</t>
    </rPh>
    <rPh sb="33" eb="35">
      <t>テキセイ</t>
    </rPh>
    <rPh sb="41" eb="43">
      <t>ショウメイ</t>
    </rPh>
    <phoneticPr fontId="5"/>
  </si>
  <si>
    <t>監　 事</t>
    <rPh sb="0" eb="1">
      <t>カン</t>
    </rPh>
    <rPh sb="3" eb="4">
      <t>コト</t>
    </rPh>
    <phoneticPr fontId="5"/>
  </si>
  <si>
    <t>収支差額</t>
    <rPh sb="0" eb="2">
      <t>シュウシ</t>
    </rPh>
    <rPh sb="2" eb="4">
      <t>サガク</t>
    </rPh>
    <phoneticPr fontId="5"/>
  </si>
  <si>
    <t>全日本学連会議交通費</t>
    <rPh sb="0" eb="3">
      <t>ゼンニホン</t>
    </rPh>
    <rPh sb="3" eb="5">
      <t>ガクレン</t>
    </rPh>
    <rPh sb="5" eb="7">
      <t>カイギ</t>
    </rPh>
    <rPh sb="7" eb="10">
      <t>コウツウヒ</t>
    </rPh>
    <phoneticPr fontId="4"/>
  </si>
  <si>
    <t>コピー</t>
    <phoneticPr fontId="5"/>
  </si>
  <si>
    <t>平成29年度　運営費　決算報告　</t>
    <rPh sb="0" eb="2">
      <t>ヘイセイ</t>
    </rPh>
    <rPh sb="4" eb="6">
      <t>ネンド</t>
    </rPh>
    <rPh sb="7" eb="10">
      <t>ウンエイヒ</t>
    </rPh>
    <rPh sb="11" eb="13">
      <t>ケッサン</t>
    </rPh>
    <rPh sb="13" eb="15">
      <t>ホウコク</t>
    </rPh>
    <phoneticPr fontId="5"/>
  </si>
  <si>
    <t>花市</t>
    <rPh sb="0" eb="2">
      <t>ハナイチ</t>
    </rPh>
    <phoneticPr fontId="5"/>
  </si>
  <si>
    <t>山西</t>
    <rPh sb="0" eb="2">
      <t>ヤマニシ</t>
    </rPh>
    <phoneticPr fontId="4"/>
  </si>
  <si>
    <t>春チーム68、秋チーム67</t>
    <rPh sb="0" eb="1">
      <t>ハル</t>
    </rPh>
    <rPh sb="7" eb="8">
      <t>アキ</t>
    </rPh>
    <phoneticPr fontId="5"/>
  </si>
  <si>
    <t>松崎</t>
    <rPh sb="0" eb="2">
      <t>マツザキ</t>
    </rPh>
    <phoneticPr fontId="4"/>
  </si>
  <si>
    <t>伊藤そ</t>
    <rPh sb="0" eb="2">
      <t>イトウ</t>
    </rPh>
    <phoneticPr fontId="4"/>
  </si>
  <si>
    <t>海野</t>
    <rPh sb="0" eb="2">
      <t>ウミノ</t>
    </rPh>
    <phoneticPr fontId="4"/>
  </si>
  <si>
    <t>中川</t>
    <rPh sb="0" eb="1">
      <t>ナカ</t>
    </rPh>
    <rPh sb="1" eb="2">
      <t>カワ</t>
    </rPh>
    <phoneticPr fontId="4"/>
  </si>
  <si>
    <t>上野</t>
    <rPh sb="0" eb="2">
      <t>ウエノ</t>
    </rPh>
    <phoneticPr fontId="4"/>
  </si>
  <si>
    <t>小野田</t>
    <rPh sb="0" eb="3">
      <t>オノダ</t>
    </rPh>
    <phoneticPr fontId="4"/>
  </si>
  <si>
    <t>福園</t>
    <rPh sb="0" eb="2">
      <t>フクゾノ</t>
    </rPh>
    <phoneticPr fontId="4"/>
  </si>
  <si>
    <t>諌山</t>
    <rPh sb="0" eb="2">
      <t>イサヤマ</t>
    </rPh>
    <phoneticPr fontId="4"/>
  </si>
  <si>
    <t>小寺</t>
    <rPh sb="0" eb="2">
      <t>コテラ</t>
    </rPh>
    <phoneticPr fontId="4"/>
  </si>
  <si>
    <t>笠井</t>
    <rPh sb="0" eb="2">
      <t>カサイ</t>
    </rPh>
    <phoneticPr fontId="4"/>
  </si>
  <si>
    <t>伊藤め</t>
    <rPh sb="0" eb="2">
      <t>イトウ</t>
    </rPh>
    <phoneticPr fontId="4"/>
  </si>
  <si>
    <t>殿村</t>
    <rPh sb="0" eb="2">
      <t>トノムラ</t>
    </rPh>
    <phoneticPr fontId="4"/>
  </si>
  <si>
    <t>花市</t>
    <rPh sb="0" eb="2">
      <t>ハナイチ</t>
    </rPh>
    <phoneticPr fontId="4"/>
  </si>
  <si>
    <t>山西</t>
    <rPh sb="0" eb="2">
      <t>ヤマニシ</t>
    </rPh>
    <phoneticPr fontId="4"/>
  </si>
  <si>
    <t>小野ゆ</t>
    <rPh sb="0" eb="2">
      <t>オノ</t>
    </rPh>
    <phoneticPr fontId="4"/>
  </si>
  <si>
    <t>小野か</t>
    <rPh sb="0" eb="2">
      <t>オノ</t>
    </rPh>
    <phoneticPr fontId="4"/>
  </si>
  <si>
    <t>成願</t>
    <rPh sb="0" eb="2">
      <t>ジョウガン</t>
    </rPh>
    <phoneticPr fontId="4"/>
  </si>
  <si>
    <t>青山</t>
    <rPh sb="0" eb="2">
      <t>アオヤマ</t>
    </rPh>
    <phoneticPr fontId="4"/>
  </si>
  <si>
    <t>小田</t>
    <rPh sb="0" eb="2">
      <t>オダ</t>
    </rPh>
    <phoneticPr fontId="4"/>
  </si>
  <si>
    <t>大西</t>
    <rPh sb="0" eb="2">
      <t>オオニシ</t>
    </rPh>
    <phoneticPr fontId="4"/>
  </si>
  <si>
    <t>細見</t>
    <rPh sb="0" eb="2">
      <t>ホソミ</t>
    </rPh>
    <phoneticPr fontId="4"/>
  </si>
  <si>
    <t>永井</t>
    <rPh sb="0" eb="2">
      <t>ナガイ</t>
    </rPh>
    <phoneticPr fontId="4"/>
  </si>
  <si>
    <t>幸賀</t>
    <rPh sb="0" eb="1">
      <t>シアワ</t>
    </rPh>
    <rPh sb="1" eb="2">
      <t>ガ</t>
    </rPh>
    <phoneticPr fontId="4"/>
  </si>
  <si>
    <t>越智</t>
    <rPh sb="0" eb="2">
      <t>オチ</t>
    </rPh>
    <phoneticPr fontId="4"/>
  </si>
  <si>
    <t>八鍬</t>
    <rPh sb="0" eb="2">
      <t>ヤクワ</t>
    </rPh>
    <phoneticPr fontId="4"/>
  </si>
  <si>
    <t>安部</t>
    <rPh sb="0" eb="2">
      <t>アベ</t>
    </rPh>
    <phoneticPr fontId="4"/>
  </si>
  <si>
    <t>千代松</t>
    <rPh sb="0" eb="3">
      <t>チヨマツ</t>
    </rPh>
    <phoneticPr fontId="4"/>
  </si>
  <si>
    <t>金田</t>
    <rPh sb="0" eb="2">
      <t>カネダ</t>
    </rPh>
    <phoneticPr fontId="4"/>
  </si>
  <si>
    <t>橋本</t>
    <rPh sb="0" eb="2">
      <t>ハシモト</t>
    </rPh>
    <phoneticPr fontId="4"/>
  </si>
  <si>
    <t>中村</t>
    <rPh sb="0" eb="2">
      <t>ナカムラ</t>
    </rPh>
    <phoneticPr fontId="4"/>
  </si>
  <si>
    <t>磯田</t>
    <rPh sb="0" eb="2">
      <t>イソダ</t>
    </rPh>
    <phoneticPr fontId="4"/>
  </si>
  <si>
    <t>上田</t>
    <rPh sb="0" eb="2">
      <t>ウエダ</t>
    </rPh>
    <phoneticPr fontId="4"/>
  </si>
  <si>
    <t>福本</t>
    <rPh sb="0" eb="2">
      <t>フクモト</t>
    </rPh>
    <phoneticPr fontId="4"/>
  </si>
  <si>
    <t>寺川</t>
    <rPh sb="0" eb="2">
      <t>テラカワ</t>
    </rPh>
    <phoneticPr fontId="4"/>
  </si>
  <si>
    <t>嶋</t>
    <rPh sb="0" eb="1">
      <t>シマ</t>
    </rPh>
    <phoneticPr fontId="4"/>
  </si>
  <si>
    <t>合計</t>
    <rPh sb="0" eb="2">
      <t>ゴウケイ</t>
    </rPh>
    <phoneticPr fontId="4"/>
  </si>
  <si>
    <t>理事交通費</t>
    <rPh sb="0" eb="2">
      <t>リジ</t>
    </rPh>
    <rPh sb="2" eb="5">
      <t>コウツウヒ</t>
    </rPh>
    <phoneticPr fontId="4"/>
  </si>
  <si>
    <t>氏名</t>
    <rPh sb="0" eb="2">
      <t>シメイ</t>
    </rPh>
    <phoneticPr fontId="4"/>
  </si>
  <si>
    <t>料金</t>
    <rPh sb="0" eb="2">
      <t>リョウキン</t>
    </rPh>
    <phoneticPr fontId="4"/>
  </si>
  <si>
    <t>小西</t>
    <rPh sb="0" eb="2">
      <t>コニシ</t>
    </rPh>
    <phoneticPr fontId="4"/>
  </si>
  <si>
    <t>樫塚</t>
    <rPh sb="0" eb="2">
      <t>カシヅカ</t>
    </rPh>
    <phoneticPr fontId="4"/>
  </si>
  <si>
    <t>競技役員交通費、トーナメント交通費、理事交通費</t>
    <rPh sb="0" eb="2">
      <t>キョウギ</t>
    </rPh>
    <rPh sb="2" eb="4">
      <t>ヤクイン</t>
    </rPh>
    <rPh sb="4" eb="7">
      <t>コウツウヒ</t>
    </rPh>
    <rPh sb="14" eb="17">
      <t>コウツウヒ</t>
    </rPh>
    <rPh sb="18" eb="20">
      <t>リジ</t>
    </rPh>
    <rPh sb="20" eb="23">
      <t>コウツウヒ</t>
    </rPh>
    <phoneticPr fontId="5"/>
  </si>
  <si>
    <t>松崎</t>
    <rPh sb="0" eb="2">
      <t>マツザキ</t>
    </rPh>
    <phoneticPr fontId="4"/>
  </si>
  <si>
    <t>中川</t>
    <rPh sb="0" eb="2">
      <t>ナカガワ</t>
    </rPh>
    <phoneticPr fontId="4"/>
  </si>
  <si>
    <t>流血時対応用品</t>
    <rPh sb="0" eb="2">
      <t>リュウケツ</t>
    </rPh>
    <rPh sb="2" eb="3">
      <t>ジ</t>
    </rPh>
    <rPh sb="3" eb="5">
      <t>タイオウ</t>
    </rPh>
    <rPh sb="5" eb="7">
      <t>ヨウヒン</t>
    </rPh>
    <phoneticPr fontId="4"/>
  </si>
  <si>
    <t>記録用紙</t>
    <rPh sb="0" eb="2">
      <t>キロク</t>
    </rPh>
    <rPh sb="2" eb="4">
      <t>ヨウシ</t>
    </rPh>
    <phoneticPr fontId="4"/>
  </si>
  <si>
    <t>お茶代</t>
    <rPh sb="1" eb="3">
      <t>チャダイ</t>
    </rPh>
    <phoneticPr fontId="4"/>
  </si>
  <si>
    <t>学連印</t>
    <rPh sb="0" eb="2">
      <t>ガクレン</t>
    </rPh>
    <rPh sb="2" eb="3">
      <t>イン</t>
    </rPh>
    <phoneticPr fontId="4"/>
  </si>
  <si>
    <t>カーボン用紙</t>
    <rPh sb="4" eb="6">
      <t>ヨウシ</t>
    </rPh>
    <phoneticPr fontId="4"/>
  </si>
  <si>
    <t>パソコンケース</t>
    <phoneticPr fontId="4"/>
  </si>
  <si>
    <t>弔花</t>
    <rPh sb="0" eb="1">
      <t>トムラ</t>
    </rPh>
    <rPh sb="1" eb="2">
      <t>ハナ</t>
    </rPh>
    <phoneticPr fontId="4"/>
  </si>
  <si>
    <t>接待費（ハンガリー)</t>
    <rPh sb="0" eb="3">
      <t>セッタイヒ</t>
    </rPh>
    <phoneticPr fontId="4"/>
  </si>
  <si>
    <t>松崎　翔一</t>
    <rPh sb="0" eb="2">
      <t>マツザキ</t>
    </rPh>
    <rPh sb="3" eb="5">
      <t>ショウイチ</t>
    </rPh>
    <phoneticPr fontId="5"/>
  </si>
  <si>
    <t>花市　奏真</t>
    <rPh sb="0" eb="2">
      <t>ハナイチ</t>
    </rPh>
    <rPh sb="3" eb="5">
      <t>ソウマ</t>
    </rPh>
    <phoneticPr fontId="5"/>
  </si>
  <si>
    <t>山西　咲彩</t>
    <rPh sb="0" eb="2">
      <t>ヤマニシ</t>
    </rPh>
    <rPh sb="3" eb="5">
      <t>サアヤ</t>
    </rPh>
    <phoneticPr fontId="4"/>
  </si>
  <si>
    <t>委員長</t>
    <rPh sb="0" eb="3">
      <t>イインチョウ</t>
    </rPh>
    <phoneticPr fontId="4"/>
  </si>
  <si>
    <t>財務</t>
    <rPh sb="0" eb="2">
      <t>ザイム</t>
    </rPh>
    <phoneticPr fontId="4"/>
  </si>
  <si>
    <t>りそな銀行　豊中支店　（普）０２４０５１５　関西学生ハンドボール連盟　財務担当　山西咲彩</t>
    <rPh sb="3" eb="5">
      <t>ギンコウ</t>
    </rPh>
    <rPh sb="6" eb="8">
      <t>トヨナカ</t>
    </rPh>
    <rPh sb="8" eb="10">
      <t>シテン</t>
    </rPh>
    <rPh sb="12" eb="13">
      <t>フ</t>
    </rPh>
    <rPh sb="22" eb="26">
      <t>カンサイガクセイ</t>
    </rPh>
    <rPh sb="32" eb="34">
      <t>レンメイ</t>
    </rPh>
    <rPh sb="35" eb="37">
      <t>ザイム</t>
    </rPh>
    <rPh sb="37" eb="39">
      <t>タントウ</t>
    </rPh>
    <rPh sb="40" eb="42">
      <t>ヤマニシ</t>
    </rPh>
    <rPh sb="42" eb="44">
      <t>サアヤ</t>
    </rPh>
    <phoneticPr fontId="4"/>
  </si>
  <si>
    <t>りそな銀行　深井支店　（普）０３７１７８７　関西学生ハンドボール連盟　財務担当　花市奏真</t>
    <rPh sb="3" eb="5">
      <t>ギンコウ</t>
    </rPh>
    <rPh sb="6" eb="8">
      <t>フカイ</t>
    </rPh>
    <rPh sb="8" eb="10">
      <t>シテン</t>
    </rPh>
    <rPh sb="12" eb="13">
      <t>フ</t>
    </rPh>
    <rPh sb="22" eb="26">
      <t>カンサイガクセイ</t>
    </rPh>
    <rPh sb="32" eb="34">
      <t>レンメイ</t>
    </rPh>
    <rPh sb="35" eb="37">
      <t>ザイム</t>
    </rPh>
    <rPh sb="37" eb="39">
      <t>タントウ</t>
    </rPh>
    <rPh sb="40" eb="42">
      <t>ハナイチ</t>
    </rPh>
    <rPh sb="42" eb="44">
      <t>ソウマ</t>
    </rPh>
    <phoneticPr fontId="4"/>
  </si>
  <si>
    <t>備考</t>
    <rPh sb="0" eb="2">
      <t>ビコウ</t>
    </rPh>
    <phoneticPr fontId="4"/>
  </si>
  <si>
    <t>西カレ審判交通費</t>
    <rPh sb="0" eb="1">
      <t>ニシ</t>
    </rPh>
    <rPh sb="3" eb="5">
      <t>シンパン</t>
    </rPh>
    <rPh sb="5" eb="8">
      <t>コウツウヒ</t>
    </rPh>
    <phoneticPr fontId="4"/>
  </si>
  <si>
    <t>太田</t>
    <rPh sb="0" eb="2">
      <t>オオタ</t>
    </rPh>
    <phoneticPr fontId="4"/>
  </si>
  <si>
    <t>西山</t>
    <rPh sb="0" eb="2">
      <t>ニシヤマ</t>
    </rPh>
    <phoneticPr fontId="4"/>
  </si>
  <si>
    <t>横山</t>
    <rPh sb="0" eb="2">
      <t>ヨコヤマ</t>
    </rPh>
    <phoneticPr fontId="4"/>
  </si>
  <si>
    <t>森</t>
    <rPh sb="0" eb="1">
      <t>モリ</t>
    </rPh>
    <phoneticPr fontId="4"/>
  </si>
  <si>
    <t>役員交通費合計</t>
    <rPh sb="0" eb="2">
      <t>ヤクイン</t>
    </rPh>
    <rPh sb="2" eb="5">
      <t>コウツウヒ</t>
    </rPh>
    <rPh sb="5" eb="7">
      <t>ゴウケイ</t>
    </rPh>
    <phoneticPr fontId="4"/>
  </si>
  <si>
    <t>レフェリースクール運営金</t>
    <rPh sb="9" eb="11">
      <t>ウンエイ</t>
    </rPh>
    <rPh sb="11" eb="12">
      <t>キン</t>
    </rPh>
    <phoneticPr fontId="5"/>
  </si>
  <si>
    <t>西カレ負担金</t>
    <rPh sb="0" eb="1">
      <t>ニシ</t>
    </rPh>
    <rPh sb="3" eb="6">
      <t>フタンキン</t>
    </rPh>
    <phoneticPr fontId="4"/>
  </si>
  <si>
    <t>海野</t>
    <rPh sb="0" eb="1">
      <t>ウミ</t>
    </rPh>
    <rPh sb="1" eb="2">
      <t>ノ</t>
    </rPh>
    <phoneticPr fontId="4"/>
  </si>
  <si>
    <t>月日</t>
    <rPh sb="0" eb="1">
      <t>ツキ</t>
    </rPh>
    <rPh sb="1" eb="2">
      <t>ヒ</t>
    </rPh>
    <phoneticPr fontId="4"/>
  </si>
  <si>
    <t>詳細</t>
    <rPh sb="0" eb="2">
      <t>ショウサイ</t>
    </rPh>
    <phoneticPr fontId="4"/>
  </si>
  <si>
    <t>受講生参加費補助</t>
    <rPh sb="0" eb="3">
      <t>ジュコウセイ</t>
    </rPh>
    <rPh sb="3" eb="5">
      <t>サンカ</t>
    </rPh>
    <rPh sb="5" eb="6">
      <t>ヒ</t>
    </rPh>
    <rPh sb="6" eb="8">
      <t>ホジョ</t>
    </rPh>
    <phoneticPr fontId="4"/>
  </si>
  <si>
    <t>レフェリーカード印刷</t>
    <rPh sb="8" eb="10">
      <t>インサツ</t>
    </rPh>
    <phoneticPr fontId="4"/>
  </si>
  <si>
    <t>濱元</t>
    <rPh sb="0" eb="1">
      <t>ハマ</t>
    </rPh>
    <rPh sb="1" eb="2">
      <t>モト</t>
    </rPh>
    <phoneticPr fontId="4"/>
  </si>
  <si>
    <t>堀田</t>
    <rPh sb="0" eb="2">
      <t>ホッタ</t>
    </rPh>
    <phoneticPr fontId="4"/>
  </si>
  <si>
    <t>西岡</t>
    <rPh sb="0" eb="2">
      <t>ニシオカ</t>
    </rPh>
    <phoneticPr fontId="4"/>
  </si>
  <si>
    <t>川邊</t>
    <rPh sb="0" eb="2">
      <t>カワベ</t>
    </rPh>
    <phoneticPr fontId="4"/>
  </si>
  <si>
    <t>淺井</t>
  </si>
  <si>
    <t>受講生交通費</t>
    <rPh sb="0" eb="3">
      <t>ジュコウセイ</t>
    </rPh>
    <rPh sb="3" eb="6">
      <t>コウツウヒ</t>
    </rPh>
    <phoneticPr fontId="4"/>
  </si>
  <si>
    <t>西林</t>
    <rPh sb="0" eb="2">
      <t>ニシバヤシ</t>
    </rPh>
    <phoneticPr fontId="4"/>
  </si>
  <si>
    <t>圓道</t>
    <rPh sb="0" eb="2">
      <t>エンドウ</t>
    </rPh>
    <phoneticPr fontId="4"/>
  </si>
  <si>
    <t>インカム4点、付属品5点</t>
    <rPh sb="5" eb="6">
      <t>テン</t>
    </rPh>
    <rPh sb="7" eb="10">
      <t>フゾクヒン</t>
    </rPh>
    <rPh sb="11" eb="12">
      <t>テン</t>
    </rPh>
    <phoneticPr fontId="4"/>
  </si>
  <si>
    <t>福地</t>
    <rPh sb="0" eb="2">
      <t>フクチ</t>
    </rPh>
    <phoneticPr fontId="4"/>
  </si>
  <si>
    <t>レフェリーコース受講費補助</t>
    <rPh sb="8" eb="10">
      <t>ジュコウ</t>
    </rPh>
    <rPh sb="10" eb="11">
      <t>ヒ</t>
    </rPh>
    <rPh sb="11" eb="13">
      <t>ホジョ</t>
    </rPh>
    <phoneticPr fontId="4"/>
  </si>
  <si>
    <t>審判員登録費</t>
    <rPh sb="0" eb="3">
      <t>シンパンイン</t>
    </rPh>
    <rPh sb="3" eb="5">
      <t>トウロク</t>
    </rPh>
    <rPh sb="5" eb="6">
      <t>ヒ</t>
    </rPh>
    <phoneticPr fontId="4"/>
  </si>
  <si>
    <t>A級審査会参加費</t>
    <rPh sb="5" eb="8">
      <t>サンカヒ</t>
    </rPh>
    <phoneticPr fontId="4"/>
  </si>
  <si>
    <t>受講生参加費補助</t>
  </si>
  <si>
    <t>小谷</t>
    <rPh sb="0" eb="2">
      <t>コタニ</t>
    </rPh>
    <phoneticPr fontId="4"/>
  </si>
  <si>
    <t>長尾</t>
    <rPh sb="0" eb="2">
      <t>ナガオ</t>
    </rPh>
    <phoneticPr fontId="4"/>
  </si>
  <si>
    <t>審判員申請・登録費</t>
    <rPh sb="0" eb="3">
      <t>シンパンイン</t>
    </rPh>
    <rPh sb="3" eb="5">
      <t>シンセイ</t>
    </rPh>
    <rPh sb="6" eb="8">
      <t>トウロク</t>
    </rPh>
    <rPh sb="8" eb="9">
      <t>ヒ</t>
    </rPh>
    <phoneticPr fontId="4"/>
  </si>
  <si>
    <t>受講生用レフェリーウェアー</t>
    <rPh sb="0" eb="3">
      <t>ジュコウセイ</t>
    </rPh>
    <rPh sb="3" eb="4">
      <t>ヨウ</t>
    </rPh>
    <phoneticPr fontId="4"/>
  </si>
  <si>
    <t>王</t>
    <rPh sb="0" eb="1">
      <t>オウ</t>
    </rPh>
    <phoneticPr fontId="4"/>
  </si>
  <si>
    <t>文元</t>
    <rPh sb="0" eb="2">
      <t>フミモト</t>
    </rPh>
    <phoneticPr fontId="4"/>
  </si>
  <si>
    <t>審査費</t>
    <rPh sb="0" eb="2">
      <t>シンサ</t>
    </rPh>
    <rPh sb="2" eb="3">
      <t>ヒ</t>
    </rPh>
    <phoneticPr fontId="4"/>
  </si>
  <si>
    <t>B級審査会受験補助</t>
    <rPh sb="1" eb="2">
      <t>キュウ</t>
    </rPh>
    <rPh sb="2" eb="5">
      <t>シンサカイ</t>
    </rPh>
    <rPh sb="5" eb="7">
      <t>ジュケン</t>
    </rPh>
    <rPh sb="7" eb="9">
      <t>ホジョ</t>
    </rPh>
    <phoneticPr fontId="4"/>
  </si>
  <si>
    <t>A級審査会受験補助</t>
    <rPh sb="1" eb="2">
      <t>キュウ</t>
    </rPh>
    <rPh sb="2" eb="5">
      <t>シンサカイ</t>
    </rPh>
    <rPh sb="5" eb="7">
      <t>ジュケン</t>
    </rPh>
    <rPh sb="7" eb="9">
      <t>ホジョ</t>
    </rPh>
    <phoneticPr fontId="4"/>
  </si>
  <si>
    <t>山西</t>
    <rPh sb="0" eb="2">
      <t>ヤマニシ</t>
    </rPh>
    <phoneticPr fontId="4"/>
  </si>
  <si>
    <t>日韓補助員</t>
    <rPh sb="0" eb="2">
      <t>ニッカン</t>
    </rPh>
    <rPh sb="2" eb="5">
      <t>ホジョイン</t>
    </rPh>
    <phoneticPr fontId="4"/>
  </si>
  <si>
    <t>学生審判</t>
    <rPh sb="0" eb="2">
      <t>ガクセイ</t>
    </rPh>
    <rPh sb="2" eb="4">
      <t>シンパン</t>
    </rPh>
    <phoneticPr fontId="4"/>
  </si>
  <si>
    <t>平成29年度　　決算報告書</t>
    <rPh sb="0" eb="2">
      <t>ヘイセイ</t>
    </rPh>
    <rPh sb="4" eb="6">
      <t>ネンド</t>
    </rPh>
    <rPh sb="8" eb="10">
      <t>ケッサン</t>
    </rPh>
    <rPh sb="10" eb="13">
      <t>ホウコクショ</t>
    </rPh>
    <phoneticPr fontId="5"/>
  </si>
  <si>
    <r>
      <t>平成28</t>
    </r>
    <r>
      <rPr>
        <sz val="11"/>
        <rFont val="ＭＳ Ｐゴシック"/>
        <family val="3"/>
        <charset val="128"/>
      </rPr>
      <t>年度　繰越金</t>
    </r>
    <rPh sb="0" eb="2">
      <t>ヘイセイ</t>
    </rPh>
    <rPh sb="4" eb="6">
      <t>ネンド</t>
    </rPh>
    <rPh sb="7" eb="9">
      <t>クリコシ</t>
    </rPh>
    <rPh sb="9" eb="10">
      <t>キン</t>
    </rPh>
    <phoneticPr fontId="5"/>
  </si>
  <si>
    <r>
      <t>平成29</t>
    </r>
    <r>
      <rPr>
        <sz val="11"/>
        <rFont val="ＭＳ Ｐゴシック"/>
        <family val="3"/>
        <charset val="128"/>
      </rPr>
      <t>年度　収支差額</t>
    </r>
    <rPh sb="0" eb="2">
      <t>ヘイセイ</t>
    </rPh>
    <rPh sb="4" eb="6">
      <t>ネンド</t>
    </rPh>
    <rPh sb="7" eb="9">
      <t>シュウシ</t>
    </rPh>
    <rPh sb="9" eb="11">
      <t>サガク</t>
    </rPh>
    <phoneticPr fontId="5"/>
  </si>
  <si>
    <t>京都大学創部70周年祝金</t>
    <rPh sb="0" eb="2">
      <t>キョウト</t>
    </rPh>
    <rPh sb="2" eb="4">
      <t>ダイガク</t>
    </rPh>
    <rPh sb="4" eb="6">
      <t>ソウブ</t>
    </rPh>
    <rPh sb="8" eb="10">
      <t>シュウネン</t>
    </rPh>
    <rPh sb="10" eb="11">
      <t>イワ</t>
    </rPh>
    <rPh sb="11" eb="12">
      <t>キン</t>
    </rPh>
    <phoneticPr fontId="4"/>
  </si>
  <si>
    <t>近畿大学創部50周年祝金</t>
    <rPh sb="0" eb="2">
      <t>キンキ</t>
    </rPh>
    <rPh sb="2" eb="4">
      <t>ダイガク</t>
    </rPh>
    <rPh sb="4" eb="6">
      <t>ソウブ</t>
    </rPh>
    <rPh sb="8" eb="10">
      <t>シュウネン</t>
    </rPh>
    <rPh sb="10" eb="11">
      <t>シュク</t>
    </rPh>
    <rPh sb="11" eb="12">
      <t>キン</t>
    </rPh>
    <phoneticPr fontId="4"/>
  </si>
  <si>
    <t>平成29年度繰越金</t>
    <rPh sb="0" eb="2">
      <t>ヘイセイ</t>
    </rPh>
    <rPh sb="4" eb="6">
      <t>ネンド</t>
    </rPh>
    <rPh sb="6" eb="9">
      <t>クリコシキン</t>
    </rPh>
    <phoneticPr fontId="5"/>
  </si>
  <si>
    <t>お茶代(理事会）</t>
    <rPh sb="1" eb="3">
      <t>チャダイ</t>
    </rPh>
    <rPh sb="4" eb="7">
      <t>リジカイ</t>
    </rPh>
    <phoneticPr fontId="4"/>
  </si>
  <si>
    <t>コピー</t>
    <phoneticPr fontId="4"/>
  </si>
  <si>
    <t>小計</t>
    <rPh sb="0" eb="2">
      <t>ショウケイ</t>
    </rPh>
    <phoneticPr fontId="4"/>
  </si>
  <si>
    <t>パソコン充電ケーブル</t>
    <rPh sb="4" eb="6">
      <t>ジュウデン</t>
    </rPh>
    <phoneticPr fontId="4"/>
  </si>
  <si>
    <t>お茶代（理事会）</t>
    <rPh sb="1" eb="3">
      <t>チャダイ</t>
    </rPh>
    <rPh sb="4" eb="7">
      <t>リジカイ</t>
    </rPh>
    <phoneticPr fontId="4"/>
  </si>
  <si>
    <t>郵送</t>
    <rPh sb="0" eb="2">
      <t>ユウソウ</t>
    </rPh>
    <phoneticPr fontId="4"/>
  </si>
  <si>
    <t>マッチトレーナー用品</t>
    <rPh sb="8" eb="9">
      <t>ヨウ</t>
    </rPh>
    <rPh sb="9" eb="10">
      <t>ヒン</t>
    </rPh>
    <phoneticPr fontId="4"/>
  </si>
  <si>
    <t>タイムアウト申請版</t>
    <rPh sb="6" eb="8">
      <t>シンセイ</t>
    </rPh>
    <rPh sb="8" eb="9">
      <t>バン</t>
    </rPh>
    <phoneticPr fontId="4"/>
  </si>
  <si>
    <t>タクシー代</t>
    <rPh sb="4" eb="5">
      <t>ダイ</t>
    </rPh>
    <phoneticPr fontId="5"/>
  </si>
  <si>
    <t>大体大(女子）インカレ優勝祝金</t>
    <rPh sb="0" eb="2">
      <t>ダイタイ</t>
    </rPh>
    <rPh sb="1" eb="3">
      <t>タイダイ</t>
    </rPh>
    <rPh sb="4" eb="6">
      <t>ジョシ</t>
    </rPh>
    <rPh sb="11" eb="13">
      <t>ユウショウ</t>
    </rPh>
    <rPh sb="13" eb="14">
      <t>シュク</t>
    </rPh>
    <rPh sb="14" eb="15">
      <t>キン</t>
    </rPh>
    <phoneticPr fontId="4"/>
  </si>
  <si>
    <t>りそな銀行　京都支店　 (普)０１２６９６８　関西学生ハンドボール連盟　守本幸三郎</t>
    <rPh sb="3" eb="5">
      <t>ギンコウ</t>
    </rPh>
    <rPh sb="6" eb="8">
      <t>キョウト</t>
    </rPh>
    <rPh sb="8" eb="10">
      <t>シテン</t>
    </rPh>
    <rPh sb="13" eb="14">
      <t>ススム</t>
    </rPh>
    <rPh sb="23" eb="26">
      <t>カンサイガク</t>
    </rPh>
    <rPh sb="26" eb="27">
      <t>セイ</t>
    </rPh>
    <rPh sb="33" eb="35">
      <t>レンメイ</t>
    </rPh>
    <rPh sb="36" eb="38">
      <t>モリモト</t>
    </rPh>
    <rPh sb="38" eb="41">
      <t>コウザブロウ</t>
    </rPh>
    <phoneticPr fontId="5"/>
  </si>
  <si>
    <t>委員長 　松崎　翔一</t>
    <rPh sb="0" eb="3">
      <t>イインチョウ</t>
    </rPh>
    <rPh sb="5" eb="7">
      <t>マツザキ</t>
    </rPh>
    <rPh sb="8" eb="9">
      <t>ショウ</t>
    </rPh>
    <rPh sb="9" eb="10">
      <t>イチ</t>
    </rPh>
    <phoneticPr fontId="5"/>
  </si>
  <si>
    <t>財　務　　花市　奏真</t>
    <rPh sb="0" eb="1">
      <t>ザイ</t>
    </rPh>
    <rPh sb="2" eb="3">
      <t>ツトム</t>
    </rPh>
    <rPh sb="5" eb="7">
      <t>ハナイチ</t>
    </rPh>
    <rPh sb="8" eb="10">
      <t>ソウマ</t>
    </rPh>
    <phoneticPr fontId="5"/>
  </si>
  <si>
    <t>　　    　   山西　咲彩</t>
    <rPh sb="10" eb="12">
      <t>ヤマニシ</t>
    </rPh>
    <rPh sb="13" eb="15">
      <t>サアヤ</t>
    </rPh>
    <phoneticPr fontId="5"/>
  </si>
  <si>
    <t>支出</t>
    <rPh sb="0" eb="2">
      <t>シシュツ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</si>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</sst>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e\.m\.d;@"/>
    <numFmt numFmtId="178" formatCode="m&quot;月&quot;d&quot;日&quot;;@"/>
    <numFmt numFmtId="179" formatCode="#,##0_ "/>
    <numFmt numFmtId="180" formatCode="#,##0;[Red]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color indexed="5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8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left" vertical="center"/>
    </xf>
    <xf numFmtId="176" fontId="6" fillId="0" borderId="1" xfId="1" applyNumberFormat="1" applyFon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176" fontId="6" fillId="0" borderId="2" xfId="1" applyNumberFormat="1" applyFont="1" applyBorder="1">
      <alignment vertical="center"/>
    </xf>
    <xf numFmtId="176" fontId="6" fillId="0" borderId="2" xfId="1" applyNumberFormat="1" applyFont="1" applyBorder="1" applyAlignment="1">
      <alignment vertical="center" shrinkToFit="1"/>
    </xf>
    <xf numFmtId="176" fontId="6" fillId="0" borderId="3" xfId="1" applyNumberFormat="1" applyFont="1" applyBorder="1" applyAlignment="1">
      <alignment horizontal="center"/>
    </xf>
    <xf numFmtId="176" fontId="6" fillId="0" borderId="3" xfId="1" applyNumberFormat="1" applyFont="1" applyBorder="1">
      <alignment vertical="center"/>
    </xf>
    <xf numFmtId="176" fontId="6" fillId="0" borderId="3" xfId="1" applyNumberFormat="1" applyFont="1" applyBorder="1" applyAlignment="1">
      <alignment vertical="center" shrinkToFit="1"/>
    </xf>
    <xf numFmtId="176" fontId="6" fillId="0" borderId="4" xfId="1" applyNumberFormat="1" applyFont="1" applyBorder="1" applyAlignment="1">
      <alignment horizontal="center"/>
    </xf>
    <xf numFmtId="176" fontId="6" fillId="0" borderId="4" xfId="1" applyNumberFormat="1" applyFont="1" applyBorder="1" applyAlignment="1">
      <alignment horizontal="right"/>
    </xf>
    <xf numFmtId="176" fontId="6" fillId="0" borderId="4" xfId="1" applyNumberFormat="1" applyFont="1" applyBorder="1">
      <alignment vertical="center"/>
    </xf>
    <xf numFmtId="176" fontId="6" fillId="0" borderId="4" xfId="1" applyNumberFormat="1" applyFont="1" applyBorder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horizontal="center" shrinkToFit="1"/>
    </xf>
    <xf numFmtId="176" fontId="6" fillId="0" borderId="2" xfId="1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left" shrinkToFit="1"/>
    </xf>
    <xf numFmtId="176" fontId="6" fillId="0" borderId="5" xfId="1" applyNumberFormat="1" applyFont="1" applyBorder="1" applyAlignment="1">
      <alignment horizontal="distributed" vertical="center"/>
    </xf>
    <xf numFmtId="176" fontId="6" fillId="0" borderId="5" xfId="1" applyNumberFormat="1" applyFont="1" applyBorder="1">
      <alignment vertical="center"/>
    </xf>
    <xf numFmtId="176" fontId="0" fillId="0" borderId="5" xfId="0" applyNumberFormat="1" applyFont="1" applyBorder="1" applyAlignment="1">
      <alignment horizontal="left" shrinkToFit="1"/>
    </xf>
    <xf numFmtId="176" fontId="6" fillId="0" borderId="5" xfId="0" applyNumberFormat="1" applyFont="1" applyBorder="1">
      <alignment vertical="center"/>
    </xf>
    <xf numFmtId="176" fontId="0" fillId="0" borderId="5" xfId="0" applyNumberFormat="1" applyFont="1" applyBorder="1" applyAlignment="1">
      <alignment vertical="center" shrinkToFit="1"/>
    </xf>
    <xf numFmtId="176" fontId="6" fillId="2" borderId="5" xfId="1" applyNumberFormat="1" applyFont="1" applyFill="1" applyBorder="1">
      <alignment vertical="center"/>
    </xf>
    <xf numFmtId="176" fontId="6" fillId="2" borderId="5" xfId="1" applyNumberFormat="1" applyFont="1" applyFill="1" applyBorder="1" applyAlignment="1">
      <alignment horizontal="distributed" vertical="center"/>
    </xf>
    <xf numFmtId="176" fontId="6" fillId="0" borderId="1" xfId="1" applyNumberFormat="1" applyFont="1" applyBorder="1" applyAlignment="1">
      <alignment horizontal="distributed" vertical="center"/>
    </xf>
    <xf numFmtId="176" fontId="6" fillId="0" borderId="1" xfId="1" applyNumberFormat="1" applyFont="1" applyBorder="1">
      <alignment vertical="center"/>
    </xf>
    <xf numFmtId="176" fontId="0" fillId="0" borderId="1" xfId="0" applyNumberFormat="1" applyFont="1" applyBorder="1" applyAlignment="1">
      <alignment horizontal="left" shrinkToFit="1"/>
    </xf>
    <xf numFmtId="176" fontId="6" fillId="0" borderId="6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left"/>
    </xf>
    <xf numFmtId="176" fontId="6" fillId="0" borderId="0" xfId="1" applyNumberFormat="1" applyFont="1" applyAlignment="1">
      <alignment horizontal="center"/>
    </xf>
    <xf numFmtId="176" fontId="6" fillId="0" borderId="0" xfId="1" applyNumberFormat="1" applyFont="1" applyAlignment="1"/>
    <xf numFmtId="176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0" borderId="4" xfId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7" fillId="0" borderId="5" xfId="1" applyFont="1" applyBorder="1" applyAlignment="1">
      <alignment horizontal="center" vertical="center"/>
    </xf>
    <xf numFmtId="177" fontId="8" fillId="0" borderId="0" xfId="0" applyNumberFormat="1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0" fillId="0" borderId="12" xfId="0" applyNumberFormat="1" applyFont="1" applyBorder="1">
      <alignment vertical="center"/>
    </xf>
    <xf numFmtId="38" fontId="7" fillId="0" borderId="2" xfId="1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177" fontId="7" fillId="0" borderId="4" xfId="0" applyNumberFormat="1" applyFont="1" applyBorder="1" applyAlignment="1">
      <alignment vertical="center"/>
    </xf>
    <xf numFmtId="38" fontId="7" fillId="0" borderId="4" xfId="0" applyNumberFormat="1" applyFont="1" applyBorder="1">
      <alignment vertical="center"/>
    </xf>
    <xf numFmtId="0" fontId="0" fillId="0" borderId="2" xfId="0" applyFont="1" applyBorder="1">
      <alignment vertical="center"/>
    </xf>
    <xf numFmtId="0" fontId="7" fillId="0" borderId="9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0" xfId="1" applyNumberFormat="1" applyFo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0" xfId="1" applyNumberFormat="1" applyFont="1" applyBorder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>
      <alignment vertical="center"/>
    </xf>
    <xf numFmtId="176" fontId="2" fillId="0" borderId="12" xfId="1" applyNumberFormat="1" applyFont="1" applyBorder="1">
      <alignment vertical="center"/>
    </xf>
    <xf numFmtId="176" fontId="2" fillId="0" borderId="0" xfId="1" applyNumberFormat="1" applyFont="1" applyAlignment="1">
      <alignment horizontal="right" vertical="center"/>
    </xf>
    <xf numFmtId="176" fontId="10" fillId="0" borderId="0" xfId="1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vertical="center"/>
    </xf>
    <xf numFmtId="176" fontId="2" fillId="0" borderId="0" xfId="1" applyNumberFormat="1" applyFont="1" applyAlignment="1"/>
    <xf numFmtId="176" fontId="2" fillId="0" borderId="0" xfId="1" applyNumberFormat="1" applyFont="1" applyAlignment="1">
      <alignment horizontal="right"/>
    </xf>
    <xf numFmtId="176" fontId="0" fillId="0" borderId="0" xfId="1" applyNumberFormat="1" applyFont="1" applyAlignment="1">
      <alignment horizontal="right"/>
    </xf>
    <xf numFmtId="176" fontId="11" fillId="0" borderId="12" xfId="1" applyNumberFormat="1" applyFont="1" applyBorder="1">
      <alignment vertical="center"/>
    </xf>
    <xf numFmtId="176" fontId="0" fillId="0" borderId="12" xfId="1" applyNumberFormat="1" applyFont="1" applyBorder="1" applyAlignment="1">
      <alignment horizontal="right" vertical="center"/>
    </xf>
    <xf numFmtId="176" fontId="12" fillId="0" borderId="24" xfId="1" applyNumberFormat="1" applyFont="1" applyBorder="1">
      <alignment vertical="center"/>
    </xf>
    <xf numFmtId="176" fontId="7" fillId="0" borderId="25" xfId="0" applyNumberFormat="1" applyFont="1" applyBorder="1">
      <alignment vertical="center"/>
    </xf>
    <xf numFmtId="176" fontId="12" fillId="0" borderId="26" xfId="1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12" fillId="0" borderId="29" xfId="1" applyNumberFormat="1" applyFont="1" applyBorder="1">
      <alignment vertical="center"/>
    </xf>
    <xf numFmtId="176" fontId="12" fillId="0" borderId="31" xfId="1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4" xfId="1" applyNumberFormat="1" applyFont="1" applyBorder="1">
      <alignment vertical="center"/>
    </xf>
    <xf numFmtId="176" fontId="7" fillId="0" borderId="35" xfId="1" applyNumberFormat="1" applyFont="1" applyBorder="1">
      <alignment vertical="center"/>
    </xf>
    <xf numFmtId="176" fontId="7" fillId="0" borderId="36" xfId="1" applyNumberFormat="1" applyFont="1" applyBorder="1">
      <alignment vertical="center"/>
    </xf>
    <xf numFmtId="176" fontId="7" fillId="0" borderId="37" xfId="1" applyNumberFormat="1" applyFont="1" applyBorder="1">
      <alignment vertical="center"/>
    </xf>
    <xf numFmtId="176" fontId="7" fillId="0" borderId="38" xfId="0" applyNumberFormat="1" applyFont="1" applyBorder="1">
      <alignment vertical="center"/>
    </xf>
    <xf numFmtId="0" fontId="0" fillId="0" borderId="12" xfId="0" applyBorder="1">
      <alignment vertical="center"/>
    </xf>
    <xf numFmtId="177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>
      <alignment vertical="center"/>
    </xf>
    <xf numFmtId="177" fontId="14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38" fontId="10" fillId="0" borderId="5" xfId="1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38" fontId="10" fillId="0" borderId="5" xfId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38" fontId="10" fillId="0" borderId="5" xfId="1" applyFont="1" applyBorder="1">
      <alignment vertical="center"/>
    </xf>
    <xf numFmtId="0" fontId="10" fillId="0" borderId="5" xfId="0" applyFont="1" applyBorder="1">
      <alignment vertical="center"/>
    </xf>
    <xf numFmtId="38" fontId="10" fillId="0" borderId="2" xfId="1" applyFont="1" applyBorder="1" applyAlignment="1">
      <alignment horizontal="right" vertical="center"/>
    </xf>
    <xf numFmtId="38" fontId="10" fillId="0" borderId="3" xfId="1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38" fontId="10" fillId="0" borderId="2" xfId="1" applyFont="1" applyBorder="1">
      <alignment vertical="center"/>
    </xf>
    <xf numFmtId="0" fontId="10" fillId="0" borderId="2" xfId="0" applyFont="1" applyBorder="1">
      <alignment vertical="center"/>
    </xf>
    <xf numFmtId="0" fontId="15" fillId="0" borderId="0" xfId="0" applyFont="1">
      <alignment vertical="center"/>
    </xf>
    <xf numFmtId="177" fontId="14" fillId="0" borderId="0" xfId="0" applyNumberFormat="1" applyFont="1" applyBorder="1" applyAlignment="1">
      <alignment horizontal="left" vertical="center"/>
    </xf>
    <xf numFmtId="177" fontId="14" fillId="0" borderId="8" xfId="0" applyNumberFormat="1" applyFont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7" xfId="0" applyNumberFormat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vertical="center"/>
    </xf>
    <xf numFmtId="177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57" fontId="10" fillId="0" borderId="2" xfId="0" applyNumberFormat="1" applyFont="1" applyBorder="1" applyAlignment="1">
      <alignment horizontal="center" vertical="center"/>
    </xf>
    <xf numFmtId="57" fontId="10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57" fontId="10" fillId="0" borderId="2" xfId="0" applyNumberFormat="1" applyFont="1" applyBorder="1">
      <alignment vertical="center"/>
    </xf>
    <xf numFmtId="177" fontId="10" fillId="0" borderId="9" xfId="0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177" fontId="10" fillId="0" borderId="10" xfId="0" applyNumberFormat="1" applyFont="1" applyBorder="1" applyAlignment="1">
      <alignment horizontal="center" vertical="center"/>
    </xf>
    <xf numFmtId="38" fontId="10" fillId="0" borderId="10" xfId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4" fillId="0" borderId="0" xfId="0" applyNumberFormat="1" applyFont="1" applyFill="1">
      <alignment vertical="center"/>
    </xf>
    <xf numFmtId="38" fontId="15" fillId="0" borderId="0" xfId="1" applyFont="1" applyAlignment="1">
      <alignment vertical="center"/>
    </xf>
    <xf numFmtId="0" fontId="15" fillId="0" borderId="0" xfId="0" applyFont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9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7" fontId="15" fillId="0" borderId="3" xfId="0" applyNumberFormat="1" applyFont="1" applyBorder="1" applyAlignment="1">
      <alignment horizontal="center" vertical="center"/>
    </xf>
    <xf numFmtId="38" fontId="15" fillId="0" borderId="5" xfId="1" applyFont="1" applyBorder="1" applyAlignment="1">
      <alignment vertical="center"/>
    </xf>
    <xf numFmtId="177" fontId="15" fillId="0" borderId="5" xfId="0" applyNumberFormat="1" applyFont="1" applyBorder="1" applyAlignment="1">
      <alignment horizontal="center" vertical="center"/>
    </xf>
    <xf numFmtId="38" fontId="15" fillId="0" borderId="3" xfId="1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12" xfId="0" applyFont="1" applyBorder="1">
      <alignment vertical="center"/>
    </xf>
    <xf numFmtId="38" fontId="15" fillId="0" borderId="12" xfId="0" applyNumberFormat="1" applyFont="1" applyBorder="1">
      <alignment vertical="center"/>
    </xf>
    <xf numFmtId="38" fontId="15" fillId="0" borderId="0" xfId="1" applyFont="1">
      <alignment vertical="center"/>
    </xf>
    <xf numFmtId="38" fontId="14" fillId="0" borderId="0" xfId="1" applyFont="1" applyBorder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38" fontId="10" fillId="0" borderId="0" xfId="1" applyFont="1">
      <alignment vertical="center"/>
    </xf>
    <xf numFmtId="178" fontId="8" fillId="0" borderId="0" xfId="0" applyNumberFormat="1" applyFont="1">
      <alignment vertical="center"/>
    </xf>
    <xf numFmtId="38" fontId="8" fillId="0" borderId="13" xfId="1" applyFont="1" applyBorder="1" applyAlignment="1">
      <alignment horizontal="center" vertical="center"/>
    </xf>
    <xf numFmtId="176" fontId="6" fillId="0" borderId="0" xfId="1" applyNumberFormat="1" applyFont="1" applyAlignment="1">
      <alignment horizontal="left"/>
    </xf>
    <xf numFmtId="14" fontId="0" fillId="0" borderId="0" xfId="0" applyNumberFormat="1">
      <alignment vertical="center"/>
    </xf>
    <xf numFmtId="0" fontId="0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18" fillId="0" borderId="40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>
      <alignment vertical="center"/>
    </xf>
    <xf numFmtId="38" fontId="16" fillId="0" borderId="5" xfId="1" applyFont="1" applyBorder="1">
      <alignment vertical="center"/>
    </xf>
    <xf numFmtId="38" fontId="16" fillId="0" borderId="3" xfId="1" applyFont="1" applyBorder="1">
      <alignment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38" fontId="16" fillId="0" borderId="2" xfId="1" applyFont="1" applyBorder="1">
      <alignment vertical="center"/>
    </xf>
    <xf numFmtId="0" fontId="0" fillId="0" borderId="1" xfId="0" applyBorder="1">
      <alignment vertical="center"/>
    </xf>
    <xf numFmtId="0" fontId="15" fillId="0" borderId="40" xfId="0" applyFont="1" applyBorder="1">
      <alignment vertical="center"/>
    </xf>
    <xf numFmtId="38" fontId="15" fillId="0" borderId="41" xfId="0" applyNumberFormat="1" applyFont="1" applyBorder="1">
      <alignment vertical="center"/>
    </xf>
    <xf numFmtId="0" fontId="15" fillId="0" borderId="42" xfId="0" applyFont="1" applyBorder="1">
      <alignment vertical="center"/>
    </xf>
    <xf numFmtId="38" fontId="7" fillId="0" borderId="5" xfId="1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38" fontId="10" fillId="0" borderId="41" xfId="1" applyFont="1" applyBorder="1">
      <alignment vertical="center"/>
    </xf>
    <xf numFmtId="0" fontId="10" fillId="0" borderId="42" xfId="0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/>
    </xf>
    <xf numFmtId="38" fontId="10" fillId="0" borderId="41" xfId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38" fontId="16" fillId="0" borderId="43" xfId="1" applyFont="1" applyBorder="1">
      <alignment vertical="center"/>
    </xf>
    <xf numFmtId="0" fontId="0" fillId="0" borderId="2" xfId="0" applyBorder="1">
      <alignment vertical="center"/>
    </xf>
    <xf numFmtId="38" fontId="0" fillId="0" borderId="12" xfId="0" applyNumberFormat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42" xfId="0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5" fillId="0" borderId="5" xfId="1" applyFont="1" applyFill="1" applyBorder="1" applyAlignment="1">
      <alignment horizontal="center" vertical="center"/>
    </xf>
    <xf numFmtId="38" fontId="10" fillId="0" borderId="5" xfId="1" applyFont="1" applyFill="1" applyBorder="1">
      <alignment vertical="center"/>
    </xf>
    <xf numFmtId="38" fontId="15" fillId="0" borderId="7" xfId="1" applyFont="1" applyFill="1" applyBorder="1" applyAlignment="1">
      <alignment horizontal="center" vertical="center"/>
    </xf>
    <xf numFmtId="38" fontId="10" fillId="0" borderId="7" xfId="1" applyFont="1" applyFill="1" applyBorder="1">
      <alignment vertical="center"/>
    </xf>
    <xf numFmtId="176" fontId="2" fillId="0" borderId="44" xfId="0" applyNumberFormat="1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center" vertical="center" shrinkToFit="1"/>
    </xf>
    <xf numFmtId="176" fontId="2" fillId="0" borderId="46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7" fillId="0" borderId="47" xfId="1" applyNumberFormat="1" applyFont="1" applyBorder="1">
      <alignment vertical="center"/>
    </xf>
    <xf numFmtId="176" fontId="12" fillId="0" borderId="48" xfId="1" applyNumberFormat="1" applyFont="1" applyBorder="1">
      <alignment vertical="center"/>
    </xf>
    <xf numFmtId="176" fontId="7" fillId="0" borderId="49" xfId="1" applyNumberFormat="1" applyFont="1" applyBorder="1">
      <alignment vertical="center"/>
    </xf>
    <xf numFmtId="176" fontId="7" fillId="0" borderId="50" xfId="1" applyNumberFormat="1" applyFont="1" applyBorder="1">
      <alignment vertical="center"/>
    </xf>
    <xf numFmtId="176" fontId="7" fillId="0" borderId="51" xfId="1" applyNumberFormat="1" applyFont="1" applyBorder="1">
      <alignment vertical="center"/>
    </xf>
    <xf numFmtId="176" fontId="7" fillId="0" borderId="52" xfId="1" applyNumberFormat="1" applyFont="1" applyBorder="1">
      <alignment vertical="center"/>
    </xf>
    <xf numFmtId="176" fontId="7" fillId="0" borderId="53" xfId="1" applyNumberFormat="1" applyFont="1" applyBorder="1">
      <alignment vertical="center"/>
    </xf>
    <xf numFmtId="176" fontId="7" fillId="0" borderId="54" xfId="1" applyNumberFormat="1" applyFont="1" applyBorder="1">
      <alignment vertical="center"/>
    </xf>
    <xf numFmtId="176" fontId="19" fillId="0" borderId="2" xfId="1" applyNumberFormat="1" applyFont="1" applyBorder="1">
      <alignment vertical="center"/>
    </xf>
    <xf numFmtId="176" fontId="2" fillId="0" borderId="12" xfId="1" applyNumberFormat="1" applyFont="1" applyBorder="1" applyAlignment="1">
      <alignment vertical="center"/>
    </xf>
    <xf numFmtId="176" fontId="2" fillId="0" borderId="12" xfId="0" applyNumberFormat="1" applyFont="1" applyBorder="1">
      <alignment vertical="center"/>
    </xf>
    <xf numFmtId="38" fontId="10" fillId="0" borderId="3" xfId="1" applyFont="1" applyBorder="1" applyAlignment="1">
      <alignment horizontal="right" vertical="center"/>
    </xf>
    <xf numFmtId="38" fontId="15" fillId="0" borderId="5" xfId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7" xfId="1" applyNumberFormat="1" applyFont="1" applyBorder="1" applyAlignment="1"/>
    <xf numFmtId="176" fontId="6" fillId="0" borderId="27" xfId="1" applyNumberFormat="1" applyFont="1" applyBorder="1">
      <alignment vertical="center"/>
    </xf>
    <xf numFmtId="38" fontId="7" fillId="0" borderId="2" xfId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38" fontId="10" fillId="0" borderId="3" xfId="1" applyFont="1" applyBorder="1" applyAlignment="1">
      <alignment vertical="center"/>
    </xf>
    <xf numFmtId="57" fontId="10" fillId="0" borderId="3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16" fillId="0" borderId="0" xfId="1" applyFont="1">
      <alignment vertical="center"/>
    </xf>
    <xf numFmtId="177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6" fillId="0" borderId="55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8" xfId="0" applyBorder="1">
      <alignment vertical="center"/>
    </xf>
    <xf numFmtId="38" fontId="16" fillId="0" borderId="56" xfId="0" applyNumberFormat="1" applyFont="1" applyBorder="1">
      <alignment vertical="center"/>
    </xf>
    <xf numFmtId="38" fontId="7" fillId="0" borderId="39" xfId="1" applyFont="1" applyBorder="1" applyAlignment="1">
      <alignment horizontal="right" vertical="center"/>
    </xf>
    <xf numFmtId="176" fontId="3" fillId="0" borderId="0" xfId="1" applyNumberFormat="1" applyFont="1" applyAlignment="1">
      <alignment horizontal="center"/>
    </xf>
    <xf numFmtId="176" fontId="6" fillId="0" borderId="6" xfId="1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38" fontId="20" fillId="0" borderId="0" xfId="1" applyFont="1" applyBorder="1" applyAlignment="1">
      <alignment horizontal="left" vertical="center"/>
    </xf>
    <xf numFmtId="38" fontId="15" fillId="0" borderId="2" xfId="1" applyFont="1" applyBorder="1">
      <alignment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57" fontId="10" fillId="0" borderId="5" xfId="0" applyNumberFormat="1" applyFont="1" applyBorder="1" applyAlignment="1">
      <alignment horizontal="center" vertical="center" wrapText="1"/>
    </xf>
    <xf numFmtId="57" fontId="10" fillId="0" borderId="3" xfId="0" applyNumberFormat="1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>
      <alignment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5" xfId="1" applyNumberFormat="1" applyFont="1" applyBorder="1" applyAlignment="1">
      <alignment horizontal="center" vertical="center"/>
    </xf>
    <xf numFmtId="177" fontId="10" fillId="0" borderId="9" xfId="1" applyNumberFormat="1" applyFont="1" applyBorder="1" applyAlignment="1">
      <alignment horizontal="center" vertical="center"/>
    </xf>
    <xf numFmtId="38" fontId="16" fillId="0" borderId="4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23" sqref="F23"/>
    </sheetView>
  </sheetViews>
  <sheetFormatPr defaultRowHeight="13" x14ac:dyDescent="0.2"/>
  <cols>
    <col min="1" max="1" width="21.54296875" customWidth="1"/>
    <col min="2" max="2" width="10.453125" customWidth="1"/>
    <col min="3" max="3" width="13.36328125" customWidth="1"/>
    <col min="4" max="4" width="10.6328125" customWidth="1"/>
    <col min="5" max="5" width="33.36328125" customWidth="1"/>
  </cols>
  <sheetData>
    <row r="1" spans="1:5" ht="14.4" customHeight="1" x14ac:dyDescent="0.2">
      <c r="A1" s="265" t="s">
        <v>91</v>
      </c>
      <c r="B1" s="265"/>
      <c r="C1" s="265"/>
      <c r="D1" s="265"/>
      <c r="E1" s="265"/>
    </row>
    <row r="2" spans="1:5" ht="14.4" customHeight="1" x14ac:dyDescent="0.2">
      <c r="A2" s="1"/>
      <c r="B2" s="1"/>
      <c r="C2" s="2"/>
      <c r="D2" s="2"/>
      <c r="E2" s="2" t="s">
        <v>30</v>
      </c>
    </row>
    <row r="3" spans="1:5" ht="14.4" customHeight="1" x14ac:dyDescent="0.2">
      <c r="A3" s="1"/>
      <c r="B3" s="2"/>
      <c r="C3" s="2"/>
      <c r="D3" s="2"/>
      <c r="E3" s="2"/>
    </row>
    <row r="4" spans="1:5" ht="14.4" customHeight="1" x14ac:dyDescent="0.2">
      <c r="A4" s="3" t="s">
        <v>0</v>
      </c>
      <c r="B4" s="2"/>
      <c r="C4" s="2"/>
      <c r="D4" s="2"/>
      <c r="E4" s="2"/>
    </row>
    <row r="5" spans="1:5" ht="14.4" customHeight="1" thickBo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4.4" customHeight="1" thickTop="1" x14ac:dyDescent="0.2">
      <c r="A6" s="5" t="s">
        <v>6</v>
      </c>
      <c r="B6" s="6">
        <v>2040000</v>
      </c>
      <c r="C6" s="6">
        <v>2025000</v>
      </c>
      <c r="D6" s="6">
        <f>(C6-B6)</f>
        <v>-15000</v>
      </c>
      <c r="E6" s="7" t="s">
        <v>94</v>
      </c>
    </row>
    <row r="7" spans="1:5" ht="14.4" customHeight="1" thickBot="1" x14ac:dyDescent="0.25">
      <c r="A7" s="8" t="s">
        <v>7</v>
      </c>
      <c r="B7" s="9">
        <v>2000</v>
      </c>
      <c r="C7" s="9">
        <f>運営費支出!$B$6</f>
        <v>86</v>
      </c>
      <c r="D7" s="9">
        <f>(C7-B7)</f>
        <v>-1914</v>
      </c>
      <c r="E7" s="10"/>
    </row>
    <row r="8" spans="1:5" ht="14.4" customHeight="1" x14ac:dyDescent="0.2">
      <c r="A8" s="11" t="s">
        <v>8</v>
      </c>
      <c r="B8" s="12">
        <f>SUM(B6:B7)</f>
        <v>2042000</v>
      </c>
      <c r="C8" s="13">
        <f>SUM(C6:C7)</f>
        <v>2025086</v>
      </c>
      <c r="D8" s="12">
        <f>SUM(D6:D7)</f>
        <v>-16914</v>
      </c>
      <c r="E8" s="14"/>
    </row>
    <row r="9" spans="1:5" ht="14.4" customHeight="1" x14ac:dyDescent="0.2">
      <c r="A9" s="1"/>
      <c r="B9" s="2"/>
      <c r="C9" s="2"/>
      <c r="D9" s="2"/>
      <c r="E9" s="15"/>
    </row>
    <row r="10" spans="1:5" ht="14.4" customHeight="1" x14ac:dyDescent="0.2">
      <c r="A10" s="3" t="s">
        <v>9</v>
      </c>
      <c r="B10" s="2"/>
      <c r="C10" s="2"/>
      <c r="D10" s="2"/>
      <c r="E10" s="15"/>
    </row>
    <row r="11" spans="1:5" ht="14.4" customHeight="1" thickBot="1" x14ac:dyDescent="0.25">
      <c r="A11" s="4" t="s">
        <v>1</v>
      </c>
      <c r="B11" s="4" t="s">
        <v>2</v>
      </c>
      <c r="C11" s="4" t="s">
        <v>3</v>
      </c>
      <c r="D11" s="4" t="s">
        <v>4</v>
      </c>
      <c r="E11" s="16" t="s">
        <v>5</v>
      </c>
    </row>
    <row r="12" spans="1:5" ht="14.4" customHeight="1" thickTop="1" x14ac:dyDescent="0.2">
      <c r="A12" s="17" t="s">
        <v>10</v>
      </c>
      <c r="B12" s="6">
        <v>150000</v>
      </c>
      <c r="C12" s="6">
        <f>運営費支出!$G$21</f>
        <v>337190</v>
      </c>
      <c r="D12" s="6">
        <f>B12-C12</f>
        <v>-187190</v>
      </c>
      <c r="E12" s="18" t="s">
        <v>11</v>
      </c>
    </row>
    <row r="13" spans="1:5" ht="14.4" customHeight="1" x14ac:dyDescent="0.2">
      <c r="A13" s="19" t="s">
        <v>12</v>
      </c>
      <c r="B13" s="20">
        <v>100000</v>
      </c>
      <c r="C13" s="20">
        <f>運営費支出!$G$30</f>
        <v>174800</v>
      </c>
      <c r="D13" s="6">
        <f t="shared" ref="D13:D23" si="0">B13-C13</f>
        <v>-74800</v>
      </c>
      <c r="E13" s="21" t="s">
        <v>13</v>
      </c>
    </row>
    <row r="14" spans="1:5" ht="14.4" customHeight="1" x14ac:dyDescent="0.2">
      <c r="A14" s="19" t="s">
        <v>14</v>
      </c>
      <c r="B14" s="20">
        <v>300000</v>
      </c>
      <c r="C14" s="20">
        <f>通信費!$G$26</f>
        <v>287213</v>
      </c>
      <c r="D14" s="6">
        <f t="shared" si="0"/>
        <v>12787</v>
      </c>
      <c r="E14" s="21" t="s">
        <v>15</v>
      </c>
    </row>
    <row r="15" spans="1:5" ht="14.4" customHeight="1" x14ac:dyDescent="0.2">
      <c r="A15" s="19" t="s">
        <v>16</v>
      </c>
      <c r="B15" s="20">
        <v>100000</v>
      </c>
      <c r="C15" s="20">
        <f>印刷費!$O$70</f>
        <v>123222</v>
      </c>
      <c r="D15" s="6">
        <f t="shared" si="0"/>
        <v>-23222</v>
      </c>
      <c r="E15" s="21" t="s">
        <v>17</v>
      </c>
    </row>
    <row r="16" spans="1:5" ht="14.4" customHeight="1" x14ac:dyDescent="0.2">
      <c r="A16" s="19" t="s">
        <v>18</v>
      </c>
      <c r="B16" s="20">
        <v>750000</v>
      </c>
      <c r="C16" s="22">
        <f>役員交通費!$G$58</f>
        <v>787843</v>
      </c>
      <c r="D16" s="6">
        <f t="shared" si="0"/>
        <v>-37843</v>
      </c>
      <c r="E16" s="21" t="s">
        <v>136</v>
      </c>
    </row>
    <row r="17" spans="1:5" ht="14.4" customHeight="1" x14ac:dyDescent="0.2">
      <c r="A17" s="19" t="s">
        <v>19</v>
      </c>
      <c r="B17" s="20">
        <v>52000</v>
      </c>
      <c r="C17" s="22">
        <f>運営費支出!$G$54</f>
        <v>68812</v>
      </c>
      <c r="D17" s="6">
        <f t="shared" si="0"/>
        <v>-16812</v>
      </c>
      <c r="E17" s="21" t="s">
        <v>59</v>
      </c>
    </row>
    <row r="18" spans="1:5" ht="14.4" customHeight="1" x14ac:dyDescent="0.2">
      <c r="A18" s="19" t="s">
        <v>20</v>
      </c>
      <c r="B18" s="20">
        <v>50000</v>
      </c>
      <c r="C18" s="20">
        <f>運営費支出!$B$13</f>
        <v>0</v>
      </c>
      <c r="D18" s="6">
        <f t="shared" si="0"/>
        <v>50000</v>
      </c>
      <c r="E18" s="21"/>
    </row>
    <row r="19" spans="1:5" ht="14.4" customHeight="1" x14ac:dyDescent="0.2">
      <c r="A19" s="19" t="s">
        <v>161</v>
      </c>
      <c r="B19" s="20">
        <v>300000</v>
      </c>
      <c r="C19" s="20">
        <f>運営費支出!$G$74</f>
        <v>252270</v>
      </c>
      <c r="D19" s="6">
        <f t="shared" si="0"/>
        <v>47730</v>
      </c>
      <c r="E19" s="21" t="s">
        <v>21</v>
      </c>
    </row>
    <row r="20" spans="1:5" ht="14.4" customHeight="1" x14ac:dyDescent="0.2">
      <c r="A20" s="19" t="s">
        <v>22</v>
      </c>
      <c r="B20" s="20">
        <v>50000</v>
      </c>
      <c r="C20" s="20">
        <f>運営費支出!$B$37</f>
        <v>0</v>
      </c>
      <c r="D20" s="6">
        <f t="shared" si="0"/>
        <v>50000</v>
      </c>
      <c r="E20" s="23" t="s">
        <v>23</v>
      </c>
    </row>
    <row r="21" spans="1:5" ht="14.4" customHeight="1" x14ac:dyDescent="0.2">
      <c r="A21" s="19" t="s">
        <v>24</v>
      </c>
      <c r="B21" s="20">
        <v>20000</v>
      </c>
      <c r="C21" s="24">
        <f>運営費支出!$B$22</f>
        <v>23436</v>
      </c>
      <c r="D21" s="6">
        <f t="shared" si="0"/>
        <v>-3436</v>
      </c>
      <c r="E21" s="23" t="s">
        <v>25</v>
      </c>
    </row>
    <row r="22" spans="1:5" ht="14.4" customHeight="1" x14ac:dyDescent="0.2">
      <c r="A22" s="25" t="s">
        <v>26</v>
      </c>
      <c r="B22" s="20">
        <v>120000</v>
      </c>
      <c r="C22" s="20">
        <v>120000</v>
      </c>
      <c r="D22" s="6">
        <f t="shared" si="0"/>
        <v>0</v>
      </c>
      <c r="E22" s="23"/>
    </row>
    <row r="23" spans="1:5" ht="14.4" customHeight="1" thickBot="1" x14ac:dyDescent="0.25">
      <c r="A23" s="26" t="s">
        <v>27</v>
      </c>
      <c r="B23" s="27">
        <v>50000</v>
      </c>
      <c r="C23" s="27">
        <f>運営費支出!$B$32</f>
        <v>128881</v>
      </c>
      <c r="D23" s="27">
        <f t="shared" si="0"/>
        <v>-78881</v>
      </c>
      <c r="E23" s="28" t="s">
        <v>76</v>
      </c>
    </row>
    <row r="24" spans="1:5" ht="14.4" customHeight="1" thickTop="1" x14ac:dyDescent="0.2">
      <c r="A24" s="5" t="s">
        <v>8</v>
      </c>
      <c r="B24" s="6">
        <f>SUM(B12:B23)</f>
        <v>2042000</v>
      </c>
      <c r="C24" s="6">
        <f>SUM(C12:C23)</f>
        <v>2303667</v>
      </c>
      <c r="D24" s="6">
        <f>SUM(D12:D23)</f>
        <v>-261667</v>
      </c>
      <c r="E24" s="6"/>
    </row>
    <row r="25" spans="1:5" ht="14.4" customHeight="1" x14ac:dyDescent="0.2">
      <c r="A25" s="1"/>
      <c r="B25" s="2"/>
      <c r="C25" s="2"/>
      <c r="D25" s="2"/>
      <c r="E25" s="2"/>
    </row>
    <row r="26" spans="1:5" ht="14.4" customHeight="1" x14ac:dyDescent="0.2">
      <c r="A26" s="1"/>
      <c r="B26" s="2"/>
      <c r="C26" s="2"/>
      <c r="D26" s="2"/>
      <c r="E26" s="2"/>
    </row>
    <row r="27" spans="1:5" ht="14.4" customHeight="1" x14ac:dyDescent="0.2">
      <c r="A27" s="1"/>
      <c r="B27" s="29" t="s">
        <v>28</v>
      </c>
      <c r="C27" s="266">
        <f>(C8-C24)</f>
        <v>-278581</v>
      </c>
      <c r="D27" s="266"/>
      <c r="E27" s="30"/>
    </row>
    <row r="28" spans="1:5" ht="14.4" customHeight="1" x14ac:dyDescent="0.2">
      <c r="A28" s="31"/>
      <c r="B28" s="2"/>
      <c r="C28" s="2"/>
      <c r="D28" s="2"/>
      <c r="E28" s="2"/>
    </row>
    <row r="29" spans="1:5" ht="14.4" customHeight="1" x14ac:dyDescent="0.2">
      <c r="A29" s="1"/>
      <c r="B29" s="2"/>
      <c r="C29" s="2"/>
      <c r="D29" s="32"/>
      <c r="E29" s="2"/>
    </row>
    <row r="30" spans="1:5" ht="14.4" customHeight="1" x14ac:dyDescent="0.2">
      <c r="A30" s="1"/>
      <c r="B30" s="2"/>
      <c r="C30" s="2"/>
      <c r="D30" s="32"/>
      <c r="E30" s="183" t="s">
        <v>29</v>
      </c>
    </row>
    <row r="31" spans="1:5" ht="14.4" customHeight="1" x14ac:dyDescent="0.2">
      <c r="A31" s="33"/>
      <c r="B31" s="34"/>
      <c r="C31" s="34"/>
      <c r="D31" s="32"/>
      <c r="E31" s="32" t="s">
        <v>211</v>
      </c>
    </row>
    <row r="32" spans="1:5" ht="14" x14ac:dyDescent="0.2">
      <c r="A32" s="33"/>
      <c r="B32" s="34"/>
      <c r="C32" s="34"/>
      <c r="D32" s="34"/>
      <c r="E32" s="32" t="s">
        <v>212</v>
      </c>
    </row>
    <row r="33" spans="5:5" ht="14" x14ac:dyDescent="0.2">
      <c r="E33" s="183" t="s">
        <v>213</v>
      </c>
    </row>
  </sheetData>
  <mergeCells count="2">
    <mergeCell ref="A1:E1"/>
    <mergeCell ref="C27:D27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13" workbookViewId="0">
      <selection activeCell="K26" sqref="K26"/>
    </sheetView>
  </sheetViews>
  <sheetFormatPr defaultRowHeight="13" x14ac:dyDescent="0.2"/>
  <cols>
    <col min="1" max="1" width="8.1796875" customWidth="1"/>
    <col min="2" max="2" width="7.36328125" customWidth="1"/>
    <col min="3" max="3" width="23.7265625" customWidth="1"/>
    <col min="4" max="4" width="5.08984375" customWidth="1"/>
    <col min="5" max="5" width="2.7265625" customWidth="1"/>
    <col min="6" max="6" width="7.90625" customWidth="1"/>
    <col min="7" max="7" width="7.54296875" customWidth="1"/>
    <col min="8" max="8" width="19.453125" customWidth="1"/>
    <col min="9" max="9" width="5.36328125" customWidth="1"/>
  </cols>
  <sheetData>
    <row r="1" spans="1:9" x14ac:dyDescent="0.2">
      <c r="A1" s="274" t="s">
        <v>31</v>
      </c>
      <c r="B1" s="106" t="s">
        <v>7</v>
      </c>
      <c r="C1" s="107"/>
      <c r="D1" s="108"/>
      <c r="E1" s="109"/>
    </row>
    <row r="2" spans="1:9" ht="13.5" thickBot="1" x14ac:dyDescent="0.25">
      <c r="A2" s="111"/>
      <c r="B2" s="112" t="s">
        <v>32</v>
      </c>
      <c r="C2" s="113" t="s">
        <v>33</v>
      </c>
      <c r="D2" s="109"/>
      <c r="E2" s="109"/>
    </row>
    <row r="3" spans="1:9" ht="13.5" thickTop="1" x14ac:dyDescent="0.2">
      <c r="A3" s="111"/>
      <c r="B3" s="115">
        <v>78</v>
      </c>
      <c r="C3" s="116" t="s">
        <v>34</v>
      </c>
      <c r="D3" s="109"/>
      <c r="E3" s="109"/>
    </row>
    <row r="4" spans="1:9" x14ac:dyDescent="0.2">
      <c r="A4" s="111"/>
      <c r="B4" s="118">
        <v>8</v>
      </c>
      <c r="C4" s="119" t="s">
        <v>92</v>
      </c>
      <c r="D4" s="109"/>
      <c r="E4" s="109"/>
    </row>
    <row r="5" spans="1:9" x14ac:dyDescent="0.2">
      <c r="A5" s="111"/>
      <c r="B5" s="122">
        <v>0</v>
      </c>
      <c r="C5" s="123" t="s">
        <v>93</v>
      </c>
      <c r="D5" s="109"/>
      <c r="E5" s="109"/>
    </row>
    <row r="6" spans="1:9" x14ac:dyDescent="0.2">
      <c r="A6" s="111"/>
      <c r="B6" s="130">
        <f>SUM(B3:B5)</f>
        <v>86</v>
      </c>
      <c r="C6" s="131"/>
      <c r="D6" s="109"/>
      <c r="E6" s="109"/>
    </row>
    <row r="7" spans="1:9" x14ac:dyDescent="0.2">
      <c r="A7" s="132"/>
      <c r="B7" s="132"/>
      <c r="C7" s="132"/>
      <c r="D7" s="132"/>
      <c r="E7" s="109"/>
    </row>
    <row r="8" spans="1:9" x14ac:dyDescent="0.2">
      <c r="A8" t="s">
        <v>214</v>
      </c>
    </row>
    <row r="9" spans="1:9" x14ac:dyDescent="0.2">
      <c r="A9" s="134" t="s">
        <v>20</v>
      </c>
      <c r="B9" s="134"/>
      <c r="C9" s="107"/>
      <c r="D9" s="109"/>
      <c r="E9" s="132"/>
      <c r="F9" s="110" t="s">
        <v>35</v>
      </c>
      <c r="G9" s="110"/>
      <c r="H9" s="107"/>
      <c r="I9" s="109"/>
    </row>
    <row r="10" spans="1:9" ht="13.5" thickBot="1" x14ac:dyDescent="0.25">
      <c r="A10" s="114" t="s">
        <v>36</v>
      </c>
      <c r="B10" s="112" t="s">
        <v>32</v>
      </c>
      <c r="C10" s="113" t="s">
        <v>37</v>
      </c>
      <c r="D10" s="113" t="s">
        <v>38</v>
      </c>
      <c r="E10" s="132"/>
      <c r="F10" s="114" t="s">
        <v>36</v>
      </c>
      <c r="G10" s="112" t="s">
        <v>32</v>
      </c>
      <c r="H10" s="113" t="s">
        <v>37</v>
      </c>
      <c r="I10" s="113" t="s">
        <v>38</v>
      </c>
    </row>
    <row r="11" spans="1:9" ht="13.5" thickTop="1" x14ac:dyDescent="0.2">
      <c r="A11" s="137"/>
      <c r="B11" s="115">
        <v>0</v>
      </c>
      <c r="C11" s="138"/>
      <c r="D11" s="138"/>
      <c r="E11" s="132"/>
      <c r="F11" s="160">
        <v>42776</v>
      </c>
      <c r="G11" s="275">
        <v>8510</v>
      </c>
      <c r="H11" s="117" t="s">
        <v>89</v>
      </c>
      <c r="I11" s="117" t="s">
        <v>137</v>
      </c>
    </row>
    <row r="12" spans="1:9" ht="13.5" thickBot="1" x14ac:dyDescent="0.25">
      <c r="A12" s="142"/>
      <c r="B12" s="143"/>
      <c r="C12" s="128"/>
      <c r="D12" s="128"/>
      <c r="E12" s="132"/>
      <c r="F12" s="148">
        <v>42776</v>
      </c>
      <c r="G12" s="120">
        <v>11400</v>
      </c>
      <c r="H12" s="121" t="s">
        <v>40</v>
      </c>
      <c r="I12" s="117" t="s">
        <v>137</v>
      </c>
    </row>
    <row r="13" spans="1:9" ht="13.5" thickBot="1" x14ac:dyDescent="0.25">
      <c r="A13" s="204" t="s">
        <v>8</v>
      </c>
      <c r="B13" s="208">
        <f>SUM(B11:B12)</f>
        <v>0</v>
      </c>
      <c r="C13" s="209"/>
      <c r="D13" s="206"/>
      <c r="E13" s="132"/>
      <c r="F13" s="137">
        <v>42776</v>
      </c>
      <c r="G13" s="124">
        <v>11400</v>
      </c>
      <c r="H13" s="121" t="s">
        <v>40</v>
      </c>
      <c r="I13" s="121" t="s">
        <v>138</v>
      </c>
    </row>
    <row r="14" spans="1:9" x14ac:dyDescent="0.2">
      <c r="A14" s="111"/>
      <c r="B14" s="108"/>
      <c r="C14" s="107"/>
      <c r="D14" s="109"/>
      <c r="E14" s="132"/>
      <c r="F14" s="137">
        <v>42776</v>
      </c>
      <c r="G14" s="115">
        <v>27240</v>
      </c>
      <c r="H14" s="117" t="s">
        <v>89</v>
      </c>
      <c r="I14" s="121" t="s">
        <v>138</v>
      </c>
    </row>
    <row r="15" spans="1:9" x14ac:dyDescent="0.2">
      <c r="E15" s="132"/>
      <c r="F15" s="137">
        <v>42921</v>
      </c>
      <c r="G15" s="130">
        <v>120000</v>
      </c>
      <c r="H15" s="117" t="s">
        <v>162</v>
      </c>
      <c r="I15" s="121"/>
    </row>
    <row r="16" spans="1:9" x14ac:dyDescent="0.2">
      <c r="E16" s="132"/>
      <c r="F16" s="137">
        <v>42924</v>
      </c>
      <c r="G16" s="115">
        <v>33040</v>
      </c>
      <c r="H16" s="152" t="s">
        <v>155</v>
      </c>
      <c r="I16" s="121" t="s">
        <v>156</v>
      </c>
    </row>
    <row r="17" spans="1:9" x14ac:dyDescent="0.2">
      <c r="A17" s="106" t="s">
        <v>24</v>
      </c>
      <c r="B17" s="108"/>
      <c r="C17" s="109"/>
      <c r="E17" s="132"/>
      <c r="F17" s="137">
        <v>42924</v>
      </c>
      <c r="G17" s="115">
        <v>32420</v>
      </c>
      <c r="H17" s="152" t="s">
        <v>155</v>
      </c>
      <c r="I17" s="121" t="s">
        <v>157</v>
      </c>
    </row>
    <row r="18" spans="1:9" ht="13.5" thickBot="1" x14ac:dyDescent="0.25">
      <c r="A18" s="113" t="s">
        <v>36</v>
      </c>
      <c r="B18" s="112" t="s">
        <v>32</v>
      </c>
      <c r="C18" s="113" t="s">
        <v>33</v>
      </c>
      <c r="E18" s="109"/>
      <c r="F18" s="137">
        <v>42924</v>
      </c>
      <c r="G18" s="118">
        <v>31740</v>
      </c>
      <c r="H18" s="152" t="s">
        <v>155</v>
      </c>
      <c r="I18" s="121" t="s">
        <v>158</v>
      </c>
    </row>
    <row r="19" spans="1:9" ht="13.5" thickTop="1" x14ac:dyDescent="0.2">
      <c r="A19" s="154" t="s">
        <v>42</v>
      </c>
      <c r="B19" s="115">
        <v>1512</v>
      </c>
      <c r="C19" s="116" t="s">
        <v>34</v>
      </c>
      <c r="E19" s="109"/>
      <c r="F19" s="155">
        <v>42924</v>
      </c>
      <c r="G19" s="125">
        <v>31180</v>
      </c>
      <c r="H19" s="186" t="s">
        <v>155</v>
      </c>
      <c r="I19" s="121" t="s">
        <v>159</v>
      </c>
    </row>
    <row r="20" spans="1:9" ht="13.5" thickBot="1" x14ac:dyDescent="0.25">
      <c r="A20" s="123"/>
      <c r="B20" s="118">
        <v>20412</v>
      </c>
      <c r="C20" s="119" t="s">
        <v>92</v>
      </c>
      <c r="E20" s="109"/>
      <c r="F20" s="129">
        <v>43008</v>
      </c>
      <c r="G20" s="253">
        <v>30260</v>
      </c>
      <c r="H20" s="186" t="s">
        <v>89</v>
      </c>
      <c r="I20" s="121" t="s">
        <v>163</v>
      </c>
    </row>
    <row r="21" spans="1:9" ht="13.5" thickBot="1" x14ac:dyDescent="0.25">
      <c r="A21" s="156"/>
      <c r="B21" s="125">
        <v>1512</v>
      </c>
      <c r="C21" s="126" t="s">
        <v>191</v>
      </c>
      <c r="E21" s="109"/>
      <c r="F21" s="204" t="s">
        <v>8</v>
      </c>
      <c r="G21" s="205">
        <f>SUM(G11:G20)</f>
        <v>337190</v>
      </c>
      <c r="H21" s="209"/>
      <c r="I21" s="217"/>
    </row>
    <row r="22" spans="1:9" ht="13.5" thickBot="1" x14ac:dyDescent="0.25">
      <c r="A22" s="255" t="s">
        <v>215</v>
      </c>
      <c r="B22" s="205">
        <f>SUM(B19:B21)</f>
        <v>23436</v>
      </c>
      <c r="C22" s="217"/>
      <c r="E22" s="109"/>
      <c r="I22" s="132"/>
    </row>
    <row r="23" spans="1:9" x14ac:dyDescent="0.2">
      <c r="A23" s="109"/>
      <c r="B23" s="108"/>
      <c r="C23" s="109"/>
      <c r="E23" s="109"/>
      <c r="F23" s="133" t="s">
        <v>12</v>
      </c>
      <c r="G23" s="110"/>
      <c r="H23" s="107"/>
      <c r="I23" s="132"/>
    </row>
    <row r="24" spans="1:9" ht="13.5" thickBot="1" x14ac:dyDescent="0.25">
      <c r="A24" s="133" t="s">
        <v>27</v>
      </c>
      <c r="B24" s="133"/>
      <c r="C24" s="109"/>
      <c r="E24" s="109"/>
      <c r="F24" s="114" t="s">
        <v>36</v>
      </c>
      <c r="G24" s="112" t="s">
        <v>32</v>
      </c>
      <c r="H24" s="113" t="s">
        <v>39</v>
      </c>
      <c r="I24" s="132"/>
    </row>
    <row r="25" spans="1:9" ht="13.5" thickTop="1" x14ac:dyDescent="0.2">
      <c r="A25" s="129" t="s">
        <v>36</v>
      </c>
      <c r="B25" s="203" t="s">
        <v>32</v>
      </c>
      <c r="C25" s="121" t="s">
        <v>37</v>
      </c>
      <c r="E25" s="107"/>
      <c r="F25" s="155">
        <v>42784</v>
      </c>
      <c r="G25" s="135">
        <v>34160</v>
      </c>
      <c r="H25" s="136" t="s">
        <v>41</v>
      </c>
      <c r="I25" s="132"/>
    </row>
    <row r="26" spans="1:9" x14ac:dyDescent="0.2">
      <c r="A26" s="148">
        <v>42855</v>
      </c>
      <c r="B26" s="118">
        <v>24000</v>
      </c>
      <c r="C26" s="127" t="s">
        <v>146</v>
      </c>
      <c r="E26" s="107"/>
      <c r="F26" s="139">
        <v>42882</v>
      </c>
      <c r="G26" s="140">
        <v>34160</v>
      </c>
      <c r="H26" s="141" t="s">
        <v>41</v>
      </c>
      <c r="I26" s="132"/>
    </row>
    <row r="27" spans="1:9" x14ac:dyDescent="0.2">
      <c r="A27" s="148">
        <v>42865</v>
      </c>
      <c r="B27" s="120">
        <v>10000</v>
      </c>
      <c r="C27" s="127" t="s">
        <v>145</v>
      </c>
      <c r="E27" s="109"/>
      <c r="F27" s="137">
        <v>42931</v>
      </c>
      <c r="G27" s="118">
        <v>38160</v>
      </c>
      <c r="H27" s="138" t="s">
        <v>41</v>
      </c>
      <c r="I27" s="132"/>
    </row>
    <row r="28" spans="1:9" x14ac:dyDescent="0.2">
      <c r="A28" s="148">
        <v>42885</v>
      </c>
      <c r="B28" s="120">
        <v>4881</v>
      </c>
      <c r="C28" s="127" t="s">
        <v>75</v>
      </c>
      <c r="E28" s="109"/>
      <c r="F28" s="145">
        <v>43078</v>
      </c>
      <c r="G28" s="140">
        <v>34160</v>
      </c>
      <c r="H28" s="141" t="s">
        <v>41</v>
      </c>
      <c r="I28" s="132"/>
    </row>
    <row r="29" spans="1:9" ht="13.5" thickBot="1" x14ac:dyDescent="0.25">
      <c r="A29" s="148">
        <v>42938</v>
      </c>
      <c r="B29" s="120">
        <v>30000</v>
      </c>
      <c r="C29" s="127" t="s">
        <v>197</v>
      </c>
      <c r="E29" s="109"/>
      <c r="F29" s="146">
        <v>43127</v>
      </c>
      <c r="G29" s="147">
        <v>34160</v>
      </c>
      <c r="H29" s="216" t="s">
        <v>41</v>
      </c>
      <c r="I29" s="132"/>
    </row>
    <row r="30" spans="1:9" ht="13.5" thickBot="1" x14ac:dyDescent="0.25">
      <c r="A30" s="148">
        <v>43048</v>
      </c>
      <c r="B30" s="120">
        <v>30000</v>
      </c>
      <c r="C30" s="127" t="s">
        <v>198</v>
      </c>
      <c r="E30" s="109"/>
      <c r="F30" s="204" t="s">
        <v>8</v>
      </c>
      <c r="G30" s="205">
        <f>SUM(G25:G29)</f>
        <v>174800</v>
      </c>
      <c r="H30" s="206"/>
      <c r="I30" s="132"/>
    </row>
    <row r="31" spans="1:9" ht="13.5" thickBot="1" x14ac:dyDescent="0.25">
      <c r="A31" s="129">
        <v>43113</v>
      </c>
      <c r="B31" s="246">
        <v>30000</v>
      </c>
      <c r="C31" s="121" t="s">
        <v>209</v>
      </c>
      <c r="E31" s="109"/>
      <c r="F31" s="109"/>
      <c r="G31" s="108"/>
      <c r="H31" s="109"/>
      <c r="I31" s="132"/>
    </row>
    <row r="32" spans="1:9" ht="13.5" thickBot="1" x14ac:dyDescent="0.25">
      <c r="A32" s="204" t="s">
        <v>8</v>
      </c>
      <c r="B32" s="205">
        <f>SUM(B26:B31)</f>
        <v>128881</v>
      </c>
      <c r="C32" s="206"/>
      <c r="E32" s="109"/>
      <c r="F32" s="109"/>
      <c r="G32" s="108"/>
      <c r="H32" s="109"/>
      <c r="I32" s="132"/>
    </row>
    <row r="33" spans="1:9" x14ac:dyDescent="0.2">
      <c r="A33" s="109"/>
      <c r="B33" s="108"/>
      <c r="C33" s="109"/>
      <c r="E33" s="109"/>
      <c r="F33" s="149" t="s">
        <v>19</v>
      </c>
      <c r="G33" s="108"/>
      <c r="H33" s="107"/>
      <c r="I33" s="132"/>
    </row>
    <row r="34" spans="1:9" ht="13.5" thickBot="1" x14ac:dyDescent="0.25">
      <c r="A34" s="134" t="s">
        <v>22</v>
      </c>
      <c r="B34" s="134"/>
      <c r="C34" s="107"/>
      <c r="E34" s="109"/>
      <c r="F34" s="113" t="s">
        <v>36</v>
      </c>
      <c r="G34" s="112" t="s">
        <v>32</v>
      </c>
      <c r="H34" s="113" t="s">
        <v>37</v>
      </c>
      <c r="I34" s="132"/>
    </row>
    <row r="35" spans="1:9" ht="14" thickTop="1" thickBot="1" x14ac:dyDescent="0.25">
      <c r="A35" s="114" t="s">
        <v>36</v>
      </c>
      <c r="B35" s="112" t="s">
        <v>32</v>
      </c>
      <c r="C35" s="113" t="s">
        <v>37</v>
      </c>
      <c r="E35" s="109"/>
      <c r="F35" s="150">
        <v>42876</v>
      </c>
      <c r="G35" s="124">
        <v>216</v>
      </c>
      <c r="H35" s="138" t="s">
        <v>143</v>
      </c>
      <c r="I35" s="132"/>
    </row>
    <row r="36" spans="1:9" ht="14" thickTop="1" thickBot="1" x14ac:dyDescent="0.25">
      <c r="A36" s="157"/>
      <c r="B36" s="158">
        <v>0</v>
      </c>
      <c r="C36" s="159"/>
      <c r="E36" s="109"/>
      <c r="F36" s="148">
        <v>42884</v>
      </c>
      <c r="G36" s="118">
        <v>34047</v>
      </c>
      <c r="H36" s="138" t="s">
        <v>142</v>
      </c>
      <c r="I36" s="132"/>
    </row>
    <row r="37" spans="1:9" ht="13.5" thickBot="1" x14ac:dyDescent="0.2">
      <c r="A37" s="207" t="s">
        <v>8</v>
      </c>
      <c r="B37" s="208">
        <f>SUM(B36:B36)</f>
        <v>0</v>
      </c>
      <c r="C37" s="206"/>
      <c r="E37" s="109"/>
      <c r="F37" s="148">
        <v>42885</v>
      </c>
      <c r="G37" s="118">
        <v>3240</v>
      </c>
      <c r="H37" s="202" t="s">
        <v>207</v>
      </c>
      <c r="I37" s="132"/>
    </row>
    <row r="38" spans="1:9" x14ac:dyDescent="0.2">
      <c r="A38" s="109"/>
      <c r="B38" s="108"/>
      <c r="C38" s="109"/>
      <c r="E38" s="109"/>
      <c r="F38" s="151">
        <v>42886</v>
      </c>
      <c r="G38" s="247">
        <v>10800</v>
      </c>
      <c r="H38" s="153" t="s">
        <v>140</v>
      </c>
      <c r="I38" s="132"/>
    </row>
    <row r="39" spans="1:9" x14ac:dyDescent="0.2">
      <c r="E39" s="109"/>
      <c r="F39" s="151">
        <v>42891</v>
      </c>
      <c r="G39" s="120">
        <v>432</v>
      </c>
      <c r="H39" s="127" t="s">
        <v>142</v>
      </c>
      <c r="I39" s="132"/>
    </row>
    <row r="40" spans="1:9" x14ac:dyDescent="0.2">
      <c r="E40" s="109"/>
      <c r="F40" s="137">
        <v>42917</v>
      </c>
      <c r="G40" s="130">
        <v>2041</v>
      </c>
      <c r="H40" s="138" t="s">
        <v>144</v>
      </c>
      <c r="I40" s="132"/>
    </row>
    <row r="41" spans="1:9" x14ac:dyDescent="0.2">
      <c r="E41" s="109"/>
      <c r="F41" s="137">
        <v>42974</v>
      </c>
      <c r="G41" s="130">
        <v>1225</v>
      </c>
      <c r="H41" s="138" t="s">
        <v>141</v>
      </c>
      <c r="I41" s="132"/>
    </row>
    <row r="42" spans="1:9" x14ac:dyDescent="0.2">
      <c r="E42" s="109"/>
      <c r="F42" s="150">
        <v>42992</v>
      </c>
      <c r="G42" s="124">
        <v>4114</v>
      </c>
      <c r="H42" s="138" t="s">
        <v>206</v>
      </c>
      <c r="I42" s="132"/>
    </row>
    <row r="43" spans="1:9" x14ac:dyDescent="0.2">
      <c r="E43" s="109"/>
      <c r="F43" s="151">
        <v>42994</v>
      </c>
      <c r="G43" s="120">
        <v>1652</v>
      </c>
      <c r="H43" s="127" t="s">
        <v>139</v>
      </c>
      <c r="I43" s="132"/>
    </row>
    <row r="44" spans="1:9" x14ac:dyDescent="0.2">
      <c r="E44" s="109"/>
      <c r="F44" s="151">
        <v>42997</v>
      </c>
      <c r="G44" s="120">
        <v>1649</v>
      </c>
      <c r="H44" s="127" t="s">
        <v>139</v>
      </c>
      <c r="I44" s="132"/>
    </row>
    <row r="45" spans="1:9" x14ac:dyDescent="0.2">
      <c r="E45" s="109"/>
      <c r="F45" s="151">
        <v>42998</v>
      </c>
      <c r="G45" s="120">
        <v>410</v>
      </c>
      <c r="H45" s="127" t="s">
        <v>139</v>
      </c>
      <c r="I45" s="132"/>
    </row>
    <row r="46" spans="1:9" x14ac:dyDescent="0.2">
      <c r="E46" s="109"/>
      <c r="F46" s="254">
        <v>42998</v>
      </c>
      <c r="G46" s="246">
        <v>1449</v>
      </c>
      <c r="H46" s="121" t="s">
        <v>206</v>
      </c>
      <c r="I46" s="132"/>
    </row>
    <row r="47" spans="1:9" x14ac:dyDescent="0.2">
      <c r="E47" s="109"/>
      <c r="F47" s="254">
        <v>42998</v>
      </c>
      <c r="G47" s="246">
        <v>108</v>
      </c>
      <c r="H47" s="121" t="s">
        <v>206</v>
      </c>
      <c r="I47" s="132"/>
    </row>
    <row r="48" spans="1:9" x14ac:dyDescent="0.2">
      <c r="E48" s="109"/>
      <c r="F48" s="254">
        <v>42998</v>
      </c>
      <c r="G48" s="246">
        <v>1356</v>
      </c>
      <c r="H48" s="121" t="s">
        <v>206</v>
      </c>
      <c r="I48" s="132"/>
    </row>
    <row r="49" spans="1:9" x14ac:dyDescent="0.2">
      <c r="E49" s="109"/>
      <c r="F49" s="254">
        <v>43004</v>
      </c>
      <c r="G49" s="246">
        <v>1296</v>
      </c>
      <c r="H49" s="121" t="s">
        <v>206</v>
      </c>
      <c r="I49" s="132"/>
    </row>
    <row r="50" spans="1:9" x14ac:dyDescent="0.2">
      <c r="E50" s="109"/>
      <c r="F50" s="254">
        <v>43008</v>
      </c>
      <c r="G50" s="246">
        <v>996</v>
      </c>
      <c r="H50" s="121" t="s">
        <v>206</v>
      </c>
      <c r="I50" s="132"/>
    </row>
    <row r="51" spans="1:9" x14ac:dyDescent="0.2">
      <c r="E51" s="109"/>
      <c r="F51" s="254">
        <v>43078</v>
      </c>
      <c r="G51" s="246">
        <v>260</v>
      </c>
      <c r="H51" s="121" t="s">
        <v>200</v>
      </c>
      <c r="I51" s="132"/>
    </row>
    <row r="52" spans="1:9" x14ac:dyDescent="0.2">
      <c r="E52" s="109"/>
      <c r="F52" s="254">
        <v>43078</v>
      </c>
      <c r="G52" s="246">
        <v>151</v>
      </c>
      <c r="H52" s="121" t="s">
        <v>204</v>
      </c>
      <c r="I52" s="132"/>
    </row>
    <row r="53" spans="1:9" ht="13.5" thickBot="1" x14ac:dyDescent="0.25">
      <c r="E53" s="109"/>
      <c r="F53" s="254">
        <v>43088</v>
      </c>
      <c r="G53" s="246">
        <v>3370</v>
      </c>
      <c r="H53" s="121" t="s">
        <v>203</v>
      </c>
      <c r="I53" s="132"/>
    </row>
    <row r="54" spans="1:9" ht="13.5" thickBot="1" x14ac:dyDescent="0.25">
      <c r="E54" s="109"/>
      <c r="F54" s="255" t="s">
        <v>8</v>
      </c>
      <c r="G54" s="205">
        <f>SUM(G35:G53)</f>
        <v>68812</v>
      </c>
      <c r="H54" s="206"/>
      <c r="I54" s="132"/>
    </row>
    <row r="55" spans="1:9" x14ac:dyDescent="0.2">
      <c r="E55" s="109"/>
      <c r="I55" s="132"/>
    </row>
    <row r="56" spans="1:9" x14ac:dyDescent="0.2">
      <c r="E56" s="46"/>
      <c r="I56" s="132"/>
    </row>
    <row r="57" spans="1:9" x14ac:dyDescent="0.2">
      <c r="E57" s="46"/>
      <c r="I57" s="132"/>
    </row>
    <row r="58" spans="1:9" x14ac:dyDescent="0.2">
      <c r="E58" s="46"/>
      <c r="I58" s="132"/>
    </row>
    <row r="59" spans="1:9" x14ac:dyDescent="0.2">
      <c r="E59" s="46"/>
      <c r="I59" s="132"/>
    </row>
    <row r="60" spans="1:9" x14ac:dyDescent="0.2">
      <c r="A60" s="134" t="s">
        <v>161</v>
      </c>
      <c r="B60" s="134"/>
      <c r="C60" s="107"/>
      <c r="D60" s="109"/>
      <c r="E60" s="46"/>
    </row>
    <row r="61" spans="1:9" ht="13.5" thickBot="1" x14ac:dyDescent="0.25">
      <c r="A61" s="218" t="s">
        <v>164</v>
      </c>
      <c r="B61" s="219" t="s">
        <v>66</v>
      </c>
      <c r="C61" s="220" t="s">
        <v>165</v>
      </c>
      <c r="D61" s="220" t="s">
        <v>132</v>
      </c>
      <c r="E61" s="46"/>
    </row>
    <row r="62" spans="1:9" ht="13.5" thickTop="1" x14ac:dyDescent="0.2">
      <c r="A62" s="276">
        <v>42795</v>
      </c>
      <c r="B62" s="221">
        <v>2040</v>
      </c>
      <c r="C62" s="195" t="s">
        <v>45</v>
      </c>
      <c r="D62" s="195"/>
      <c r="E62" s="46"/>
      <c r="F62" s="257"/>
      <c r="G62" s="222">
        <v>3100</v>
      </c>
      <c r="H62" s="189" t="s">
        <v>173</v>
      </c>
      <c r="I62" s="189" t="s">
        <v>183</v>
      </c>
    </row>
    <row r="63" spans="1:9" x14ac:dyDescent="0.2">
      <c r="A63" s="257">
        <v>42799</v>
      </c>
      <c r="B63" s="222">
        <v>4000</v>
      </c>
      <c r="C63" s="189" t="s">
        <v>166</v>
      </c>
      <c r="D63" s="189" t="s">
        <v>47</v>
      </c>
      <c r="E63" s="46"/>
      <c r="F63" s="257"/>
      <c r="G63" s="222">
        <v>1920</v>
      </c>
      <c r="H63" s="189" t="s">
        <v>173</v>
      </c>
      <c r="I63" s="189" t="s">
        <v>171</v>
      </c>
    </row>
    <row r="64" spans="1:9" x14ac:dyDescent="0.2">
      <c r="A64" s="257"/>
      <c r="B64" s="222">
        <v>4000</v>
      </c>
      <c r="C64" s="189" t="s">
        <v>166</v>
      </c>
      <c r="D64" s="189" t="s">
        <v>52</v>
      </c>
      <c r="E64" s="46"/>
      <c r="F64" s="257"/>
      <c r="G64" s="222">
        <v>2120</v>
      </c>
      <c r="H64" s="189" t="s">
        <v>173</v>
      </c>
      <c r="I64" s="189" t="s">
        <v>182</v>
      </c>
    </row>
    <row r="65" spans="1:9" x14ac:dyDescent="0.2">
      <c r="A65" s="257">
        <v>42800</v>
      </c>
      <c r="B65" s="222">
        <v>10000</v>
      </c>
      <c r="C65" s="189" t="s">
        <v>167</v>
      </c>
      <c r="D65" s="189"/>
      <c r="E65" s="46"/>
      <c r="F65" s="257">
        <v>43003</v>
      </c>
      <c r="G65" s="222">
        <v>92</v>
      </c>
      <c r="H65" s="189" t="s">
        <v>45</v>
      </c>
      <c r="I65" s="189"/>
    </row>
    <row r="66" spans="1:9" x14ac:dyDescent="0.2">
      <c r="A66" s="257">
        <v>42805</v>
      </c>
      <c r="B66" s="222">
        <v>5000</v>
      </c>
      <c r="C66" s="189" t="s">
        <v>166</v>
      </c>
      <c r="D66" s="189" t="s">
        <v>168</v>
      </c>
      <c r="E66" s="46"/>
      <c r="F66" s="257">
        <v>43007</v>
      </c>
      <c r="G66" s="222">
        <v>6200</v>
      </c>
      <c r="H66" s="189" t="s">
        <v>185</v>
      </c>
      <c r="I66" s="189"/>
    </row>
    <row r="67" spans="1:9" x14ac:dyDescent="0.2">
      <c r="A67" s="257"/>
      <c r="B67" s="222">
        <v>5000</v>
      </c>
      <c r="C67" s="189" t="s">
        <v>166</v>
      </c>
      <c r="D67" s="189" t="s">
        <v>169</v>
      </c>
      <c r="E67" s="37"/>
      <c r="F67" s="257">
        <v>43017</v>
      </c>
      <c r="G67" s="222">
        <v>1840</v>
      </c>
      <c r="H67" s="189" t="s">
        <v>173</v>
      </c>
      <c r="I67" s="189" t="s">
        <v>186</v>
      </c>
    </row>
    <row r="68" spans="1:9" x14ac:dyDescent="0.2">
      <c r="A68" s="257"/>
      <c r="B68" s="222">
        <v>5000</v>
      </c>
      <c r="C68" s="189" t="s">
        <v>166</v>
      </c>
      <c r="D68" s="189" t="s">
        <v>170</v>
      </c>
      <c r="E68" s="37"/>
      <c r="F68" s="257"/>
      <c r="G68" s="222">
        <v>1780</v>
      </c>
      <c r="H68" s="189" t="s">
        <v>173</v>
      </c>
      <c r="I68" s="189" t="s">
        <v>187</v>
      </c>
    </row>
    <row r="69" spans="1:9" x14ac:dyDescent="0.2">
      <c r="A69" s="257"/>
      <c r="B69" s="222">
        <v>3000</v>
      </c>
      <c r="C69" s="189" t="s">
        <v>166</v>
      </c>
      <c r="D69" s="189" t="s">
        <v>171</v>
      </c>
      <c r="E69" s="37"/>
      <c r="F69" s="257">
        <v>43054</v>
      </c>
      <c r="G69" s="222">
        <v>15000</v>
      </c>
      <c r="H69" s="189" t="s">
        <v>188</v>
      </c>
      <c r="I69" s="189"/>
    </row>
    <row r="70" spans="1:9" x14ac:dyDescent="0.2">
      <c r="A70" s="257"/>
      <c r="B70" s="222">
        <v>5000</v>
      </c>
      <c r="C70" s="189" t="s">
        <v>166</v>
      </c>
      <c r="D70" s="189" t="s">
        <v>49</v>
      </c>
      <c r="E70" s="37"/>
      <c r="F70" s="257"/>
      <c r="G70" s="222">
        <v>5000</v>
      </c>
      <c r="H70" s="189" t="s">
        <v>189</v>
      </c>
      <c r="I70" s="189" t="s">
        <v>171</v>
      </c>
    </row>
    <row r="71" spans="1:9" x14ac:dyDescent="0.2">
      <c r="A71" s="257"/>
      <c r="B71" s="222">
        <v>5000</v>
      </c>
      <c r="C71" s="189" t="s">
        <v>166</v>
      </c>
      <c r="D71" s="189" t="s">
        <v>52</v>
      </c>
      <c r="E71" s="37"/>
      <c r="F71" s="257"/>
      <c r="G71" s="222">
        <v>5000</v>
      </c>
      <c r="H71" s="189" t="s">
        <v>190</v>
      </c>
      <c r="I71" s="189" t="s">
        <v>49</v>
      </c>
    </row>
    <row r="72" spans="1:9" x14ac:dyDescent="0.2">
      <c r="A72" s="257"/>
      <c r="B72" s="222">
        <v>5000</v>
      </c>
      <c r="C72" s="189" t="s">
        <v>166</v>
      </c>
      <c r="D72" s="189" t="s">
        <v>51</v>
      </c>
      <c r="E72" s="37"/>
      <c r="F72" s="257"/>
      <c r="G72" s="222">
        <v>5000</v>
      </c>
      <c r="H72" s="189" t="s">
        <v>190</v>
      </c>
      <c r="I72" s="189" t="s">
        <v>52</v>
      </c>
    </row>
    <row r="73" spans="1:9" ht="13.5" thickBot="1" x14ac:dyDescent="0.25">
      <c r="A73" s="257">
        <v>42806</v>
      </c>
      <c r="B73" s="222">
        <v>3000</v>
      </c>
      <c r="C73" s="189" t="s">
        <v>166</v>
      </c>
      <c r="D73" s="189" t="s">
        <v>168</v>
      </c>
      <c r="E73" s="37"/>
      <c r="F73" s="277">
        <v>43059</v>
      </c>
      <c r="G73" s="223">
        <v>510</v>
      </c>
      <c r="H73" s="224" t="s">
        <v>43</v>
      </c>
      <c r="I73" s="224"/>
    </row>
    <row r="74" spans="1:9" ht="13.5" thickBot="1" x14ac:dyDescent="0.25">
      <c r="A74" s="257">
        <v>42855</v>
      </c>
      <c r="B74" s="222">
        <v>3180</v>
      </c>
      <c r="C74" s="189" t="s">
        <v>44</v>
      </c>
      <c r="D74" s="189" t="s">
        <v>172</v>
      </c>
      <c r="E74" s="37"/>
      <c r="F74" s="278" t="s">
        <v>69</v>
      </c>
      <c r="G74" s="279">
        <f>SUM(B62:B128)</f>
        <v>252270</v>
      </c>
      <c r="H74" s="280"/>
      <c r="I74" s="281"/>
    </row>
    <row r="75" spans="1:9" x14ac:dyDescent="0.2">
      <c r="A75" s="257">
        <v>42861</v>
      </c>
      <c r="B75" s="222">
        <v>3400</v>
      </c>
      <c r="C75" s="189" t="s">
        <v>173</v>
      </c>
      <c r="D75" s="189" t="s">
        <v>174</v>
      </c>
      <c r="E75" s="37"/>
      <c r="F75" s="46"/>
      <c r="G75" s="45"/>
      <c r="H75" s="46"/>
    </row>
    <row r="76" spans="1:9" x14ac:dyDescent="0.2">
      <c r="A76" s="257"/>
      <c r="B76" s="222">
        <v>1740</v>
      </c>
      <c r="C76" s="189" t="s">
        <v>173</v>
      </c>
      <c r="D76" s="189" t="s">
        <v>51</v>
      </c>
      <c r="E76" s="37"/>
      <c r="F76" s="46"/>
      <c r="G76" s="105"/>
      <c r="H76" s="46"/>
    </row>
    <row r="77" spans="1:9" x14ac:dyDescent="0.2">
      <c r="A77" s="257"/>
      <c r="B77" s="222">
        <v>1060</v>
      </c>
      <c r="C77" s="189" t="s">
        <v>173</v>
      </c>
      <c r="D77" s="189" t="s">
        <v>49</v>
      </c>
      <c r="E77" s="37"/>
      <c r="F77" s="46"/>
      <c r="G77" s="105"/>
      <c r="H77" s="46"/>
    </row>
    <row r="78" spans="1:9" x14ac:dyDescent="0.2">
      <c r="A78" s="257"/>
      <c r="B78" s="222">
        <v>2520</v>
      </c>
      <c r="C78" s="189" t="s">
        <v>173</v>
      </c>
      <c r="D78" s="189" t="s">
        <v>52</v>
      </c>
      <c r="E78" s="37"/>
      <c r="F78" s="37"/>
      <c r="G78" s="36"/>
      <c r="H78" s="37"/>
    </row>
    <row r="79" spans="1:9" x14ac:dyDescent="0.2">
      <c r="A79" s="257"/>
      <c r="B79" s="222">
        <v>2420</v>
      </c>
      <c r="C79" s="189" t="s">
        <v>173</v>
      </c>
      <c r="D79" s="189" t="s">
        <v>53</v>
      </c>
      <c r="E79" s="37"/>
      <c r="F79" s="37"/>
      <c r="G79" s="36"/>
      <c r="H79" s="37"/>
    </row>
    <row r="80" spans="1:9" x14ac:dyDescent="0.2">
      <c r="A80" s="257"/>
      <c r="B80" s="222">
        <v>3400</v>
      </c>
      <c r="C80" s="189" t="s">
        <v>173</v>
      </c>
      <c r="D80" s="189" t="s">
        <v>48</v>
      </c>
      <c r="E80" s="37"/>
      <c r="F80" s="37"/>
      <c r="G80" s="36"/>
      <c r="H80" s="37"/>
    </row>
    <row r="81" spans="1:8" x14ac:dyDescent="0.2">
      <c r="A81" s="257"/>
      <c r="B81" s="222">
        <v>3020</v>
      </c>
      <c r="C81" s="189" t="s">
        <v>173</v>
      </c>
      <c r="D81" s="189" t="s">
        <v>46</v>
      </c>
      <c r="E81" s="37"/>
      <c r="F81" s="37"/>
      <c r="G81" s="36"/>
      <c r="H81" s="37"/>
    </row>
    <row r="82" spans="1:8" x14ac:dyDescent="0.2">
      <c r="A82" s="257"/>
      <c r="B82" s="222">
        <v>3000</v>
      </c>
      <c r="C82" s="189" t="s">
        <v>173</v>
      </c>
      <c r="D82" s="189" t="s">
        <v>175</v>
      </c>
      <c r="E82" s="37"/>
      <c r="F82" s="37"/>
      <c r="G82" s="36"/>
      <c r="H82" s="37"/>
    </row>
    <row r="83" spans="1:8" x14ac:dyDescent="0.2">
      <c r="A83" s="257"/>
      <c r="B83" s="222">
        <v>3400</v>
      </c>
      <c r="C83" s="189" t="s">
        <v>44</v>
      </c>
      <c r="D83" s="189" t="s">
        <v>172</v>
      </c>
      <c r="E83" s="37"/>
      <c r="F83" s="37"/>
      <c r="G83" s="36"/>
      <c r="H83" s="37"/>
    </row>
    <row r="84" spans="1:8" x14ac:dyDescent="0.2">
      <c r="A84" s="257">
        <v>42862</v>
      </c>
      <c r="B84" s="222">
        <v>42450</v>
      </c>
      <c r="C84" s="189" t="s">
        <v>176</v>
      </c>
      <c r="D84" s="189"/>
      <c r="E84" s="37"/>
      <c r="F84" s="37"/>
      <c r="G84" s="36"/>
      <c r="H84" s="37"/>
    </row>
    <row r="85" spans="1:8" x14ac:dyDescent="0.2">
      <c r="A85" s="257">
        <v>42869</v>
      </c>
      <c r="B85" s="222">
        <v>3180</v>
      </c>
      <c r="C85" s="189" t="s">
        <v>44</v>
      </c>
      <c r="D85" s="189" t="s">
        <v>50</v>
      </c>
      <c r="E85" s="37"/>
      <c r="F85" s="37"/>
      <c r="G85" s="36"/>
      <c r="H85" s="37"/>
    </row>
    <row r="86" spans="1:8" x14ac:dyDescent="0.2">
      <c r="A86" s="257"/>
      <c r="B86" s="222">
        <v>2140</v>
      </c>
      <c r="C86" s="189" t="s">
        <v>173</v>
      </c>
      <c r="D86" s="189" t="s">
        <v>177</v>
      </c>
      <c r="E86" s="37"/>
      <c r="F86" s="37"/>
      <c r="G86" s="36"/>
      <c r="H86" s="37"/>
    </row>
    <row r="87" spans="1:8" x14ac:dyDescent="0.2">
      <c r="A87" s="257">
        <v>42911</v>
      </c>
      <c r="B87" s="222">
        <v>33000</v>
      </c>
      <c r="C87" s="189" t="s">
        <v>178</v>
      </c>
      <c r="D87" s="189" t="s">
        <v>168</v>
      </c>
      <c r="E87" s="37"/>
      <c r="F87" s="37"/>
      <c r="G87" s="36"/>
      <c r="H87" s="37"/>
    </row>
    <row r="88" spans="1:8" x14ac:dyDescent="0.2">
      <c r="A88" s="257">
        <v>42921</v>
      </c>
      <c r="B88" s="222">
        <v>3500</v>
      </c>
      <c r="C88" s="189" t="s">
        <v>179</v>
      </c>
      <c r="D88" s="189"/>
      <c r="E88" s="37"/>
      <c r="F88" s="37"/>
      <c r="G88" s="36"/>
      <c r="H88" s="37"/>
    </row>
    <row r="89" spans="1:8" x14ac:dyDescent="0.2">
      <c r="A89" s="257">
        <v>42938</v>
      </c>
      <c r="B89" s="222">
        <v>4000</v>
      </c>
      <c r="C89" s="189" t="s">
        <v>166</v>
      </c>
      <c r="D89" s="189" t="s">
        <v>46</v>
      </c>
      <c r="E89" s="37"/>
    </row>
    <row r="90" spans="1:8" x14ac:dyDescent="0.2">
      <c r="A90" s="257"/>
      <c r="B90" s="222">
        <v>4000</v>
      </c>
      <c r="C90" s="189" t="s">
        <v>166</v>
      </c>
      <c r="D90" s="189" t="s">
        <v>168</v>
      </c>
      <c r="E90" s="37"/>
    </row>
    <row r="91" spans="1:8" x14ac:dyDescent="0.2">
      <c r="A91" s="257"/>
      <c r="B91" s="222">
        <v>7360</v>
      </c>
      <c r="C91" s="189" t="s">
        <v>180</v>
      </c>
      <c r="D91" s="189" t="s">
        <v>46</v>
      </c>
      <c r="E91" s="37"/>
    </row>
    <row r="92" spans="1:8" x14ac:dyDescent="0.2">
      <c r="A92" s="257"/>
      <c r="B92" s="222">
        <v>1920</v>
      </c>
      <c r="C92" s="189" t="s">
        <v>44</v>
      </c>
      <c r="D92" s="189" t="s">
        <v>172</v>
      </c>
    </row>
    <row r="93" spans="1:8" x14ac:dyDescent="0.2">
      <c r="A93" s="257">
        <v>42946</v>
      </c>
      <c r="B93" s="222">
        <v>4000</v>
      </c>
      <c r="C93" s="189" t="s">
        <v>166</v>
      </c>
      <c r="D93" s="189" t="s">
        <v>46</v>
      </c>
    </row>
    <row r="94" spans="1:8" x14ac:dyDescent="0.2">
      <c r="A94" s="257"/>
      <c r="B94" s="222">
        <v>4000</v>
      </c>
      <c r="C94" s="189" t="s">
        <v>166</v>
      </c>
      <c r="D94" s="189" t="s">
        <v>168</v>
      </c>
    </row>
    <row r="95" spans="1:8" x14ac:dyDescent="0.2">
      <c r="A95" s="257"/>
      <c r="B95" s="222">
        <v>1920</v>
      </c>
      <c r="C95" s="189" t="s">
        <v>44</v>
      </c>
      <c r="D95" s="189" t="s">
        <v>172</v>
      </c>
    </row>
    <row r="96" spans="1:8" x14ac:dyDescent="0.2">
      <c r="A96" s="257">
        <v>42947</v>
      </c>
      <c r="B96" s="222">
        <v>4000</v>
      </c>
      <c r="C96" s="189" t="s">
        <v>181</v>
      </c>
      <c r="D96" s="189" t="s">
        <v>168</v>
      </c>
    </row>
    <row r="97" spans="1:4" x14ac:dyDescent="0.2">
      <c r="A97" s="257"/>
      <c r="B97" s="222">
        <v>1920</v>
      </c>
      <c r="C97" s="189" t="s">
        <v>44</v>
      </c>
      <c r="D97" s="189" t="s">
        <v>172</v>
      </c>
    </row>
    <row r="98" spans="1:4" x14ac:dyDescent="0.2">
      <c r="A98" s="257">
        <v>42956</v>
      </c>
      <c r="B98" s="222">
        <v>4000</v>
      </c>
      <c r="C98" s="189" t="s">
        <v>166</v>
      </c>
      <c r="D98" s="189" t="s">
        <v>171</v>
      </c>
    </row>
    <row r="99" spans="1:4" x14ac:dyDescent="0.2">
      <c r="A99" s="257"/>
      <c r="B99" s="222">
        <v>2080</v>
      </c>
      <c r="C99" s="189" t="s">
        <v>44</v>
      </c>
      <c r="D99" s="189" t="s">
        <v>172</v>
      </c>
    </row>
    <row r="100" spans="1:4" x14ac:dyDescent="0.2">
      <c r="A100" s="257">
        <v>42980</v>
      </c>
      <c r="B100" s="222">
        <v>3180</v>
      </c>
      <c r="C100" s="189" t="s">
        <v>44</v>
      </c>
      <c r="D100" s="189" t="s">
        <v>172</v>
      </c>
    </row>
    <row r="101" spans="1:4" x14ac:dyDescent="0.2">
      <c r="A101" s="257">
        <v>42981</v>
      </c>
      <c r="B101" s="222">
        <v>2500</v>
      </c>
      <c r="C101" s="189" t="s">
        <v>173</v>
      </c>
      <c r="D101" s="189" t="s">
        <v>171</v>
      </c>
    </row>
    <row r="102" spans="1:4" x14ac:dyDescent="0.2">
      <c r="A102" s="257"/>
      <c r="B102" s="222">
        <v>3920</v>
      </c>
      <c r="C102" s="189" t="s">
        <v>173</v>
      </c>
      <c r="D102" s="189" t="s">
        <v>182</v>
      </c>
    </row>
    <row r="103" spans="1:4" x14ac:dyDescent="0.2">
      <c r="A103" s="257"/>
      <c r="B103" s="222">
        <v>880</v>
      </c>
      <c r="C103" s="189" t="s">
        <v>44</v>
      </c>
      <c r="D103" s="189" t="s">
        <v>172</v>
      </c>
    </row>
    <row r="104" spans="1:4" x14ac:dyDescent="0.2">
      <c r="A104" s="257">
        <v>42987</v>
      </c>
      <c r="B104" s="222">
        <v>2700</v>
      </c>
      <c r="C104" s="189" t="s">
        <v>173</v>
      </c>
      <c r="D104" s="189" t="s">
        <v>183</v>
      </c>
    </row>
    <row r="105" spans="1:4" x14ac:dyDescent="0.2">
      <c r="A105" s="257"/>
      <c r="B105" s="222">
        <v>1100</v>
      </c>
      <c r="C105" s="189" t="s">
        <v>173</v>
      </c>
      <c r="D105" s="189" t="s">
        <v>171</v>
      </c>
    </row>
    <row r="106" spans="1:4" x14ac:dyDescent="0.2">
      <c r="A106" s="257"/>
      <c r="B106" s="222">
        <v>880</v>
      </c>
      <c r="C106" s="189" t="s">
        <v>44</v>
      </c>
      <c r="D106" s="189" t="s">
        <v>172</v>
      </c>
    </row>
    <row r="107" spans="1:4" x14ac:dyDescent="0.2">
      <c r="A107" s="257">
        <v>42988</v>
      </c>
      <c r="B107" s="222">
        <v>680</v>
      </c>
      <c r="C107" s="189" t="s">
        <v>173</v>
      </c>
      <c r="D107" s="189" t="s">
        <v>171</v>
      </c>
    </row>
    <row r="108" spans="1:4" x14ac:dyDescent="0.2">
      <c r="A108" s="257"/>
      <c r="B108" s="222">
        <v>3440</v>
      </c>
      <c r="C108" s="189" t="s">
        <v>173</v>
      </c>
      <c r="D108" s="189" t="s">
        <v>182</v>
      </c>
    </row>
    <row r="109" spans="1:4" x14ac:dyDescent="0.2">
      <c r="A109" s="257"/>
      <c r="B109" s="222">
        <v>2780</v>
      </c>
      <c r="C109" s="189" t="s">
        <v>173</v>
      </c>
      <c r="D109" s="189" t="s">
        <v>183</v>
      </c>
    </row>
    <row r="110" spans="1:4" x14ac:dyDescent="0.2">
      <c r="A110" s="257"/>
      <c r="B110" s="222">
        <v>2220</v>
      </c>
      <c r="C110" s="189" t="s">
        <v>44</v>
      </c>
      <c r="D110" s="189" t="s">
        <v>172</v>
      </c>
    </row>
    <row r="111" spans="1:4" x14ac:dyDescent="0.2">
      <c r="A111" s="257">
        <v>43001</v>
      </c>
      <c r="B111" s="222">
        <v>2700</v>
      </c>
      <c r="C111" s="189" t="s">
        <v>173</v>
      </c>
      <c r="D111" s="189" t="s">
        <v>183</v>
      </c>
    </row>
    <row r="112" spans="1:4" x14ac:dyDescent="0.2">
      <c r="A112" s="257"/>
      <c r="B112" s="222">
        <v>1100</v>
      </c>
      <c r="C112" s="189" t="s">
        <v>173</v>
      </c>
      <c r="D112" s="189" t="s">
        <v>171</v>
      </c>
    </row>
    <row r="113" spans="1:4" x14ac:dyDescent="0.2">
      <c r="A113" s="257"/>
      <c r="B113" s="222">
        <v>2400</v>
      </c>
      <c r="C113" s="189" t="s">
        <v>173</v>
      </c>
      <c r="D113" s="189" t="s">
        <v>182</v>
      </c>
    </row>
    <row r="114" spans="1:4" x14ac:dyDescent="0.2">
      <c r="A114" s="257"/>
      <c r="B114" s="222">
        <v>880</v>
      </c>
      <c r="C114" s="189" t="s">
        <v>44</v>
      </c>
      <c r="D114" s="189" t="s">
        <v>172</v>
      </c>
    </row>
    <row r="115" spans="1:4" x14ac:dyDescent="0.2">
      <c r="A115" s="257">
        <v>43002</v>
      </c>
      <c r="B115" s="222">
        <v>11080</v>
      </c>
      <c r="C115" s="189" t="s">
        <v>184</v>
      </c>
      <c r="D115" s="189"/>
    </row>
    <row r="116" spans="1:4" x14ac:dyDescent="0.2">
      <c r="A116" s="257"/>
      <c r="B116" s="222">
        <v>3180</v>
      </c>
      <c r="C116" s="189" t="s">
        <v>44</v>
      </c>
      <c r="D116" s="189" t="s">
        <v>172</v>
      </c>
    </row>
  </sheetData>
  <sortState ref="A26:C32">
    <sortCondition ref="A31"/>
  </sortState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workbookViewId="0">
      <selection activeCell="D16" sqref="D16"/>
    </sheetView>
  </sheetViews>
  <sheetFormatPr defaultRowHeight="13" x14ac:dyDescent="0.2"/>
  <cols>
    <col min="1" max="1" width="9.453125" bestFit="1" customWidth="1"/>
    <col min="4" max="4" width="4.6328125" customWidth="1"/>
    <col min="5" max="5" width="9.453125" bestFit="1" customWidth="1"/>
    <col min="7" max="7" width="21.54296875" customWidth="1"/>
  </cols>
  <sheetData>
    <row r="1" spans="1:7" x14ac:dyDescent="0.2">
      <c r="A1" s="48" t="s">
        <v>14</v>
      </c>
      <c r="B1" s="49"/>
      <c r="C1" s="50"/>
      <c r="D1" s="51"/>
      <c r="E1" s="52" t="s">
        <v>54</v>
      </c>
      <c r="F1" s="51"/>
      <c r="G1" s="35"/>
    </row>
    <row r="2" spans="1:7" ht="13.5" thickBot="1" x14ac:dyDescent="0.25">
      <c r="A2" s="103" t="s">
        <v>36</v>
      </c>
      <c r="B2" s="264" t="s">
        <v>32</v>
      </c>
      <c r="C2" s="104" t="s">
        <v>37</v>
      </c>
      <c r="D2" s="51"/>
      <c r="E2" s="38" t="s">
        <v>36</v>
      </c>
      <c r="F2" s="38" t="s">
        <v>32</v>
      </c>
      <c r="G2" s="38" t="s">
        <v>37</v>
      </c>
    </row>
    <row r="3" spans="1:7" ht="13.5" thickTop="1" x14ac:dyDescent="0.15">
      <c r="A3" s="144">
        <v>42776</v>
      </c>
      <c r="B3" s="286">
        <v>1752</v>
      </c>
      <c r="C3" s="41" t="s">
        <v>55</v>
      </c>
      <c r="D3" s="51"/>
      <c r="E3" s="150">
        <v>43025</v>
      </c>
      <c r="F3" s="251">
        <v>15752</v>
      </c>
      <c r="G3" s="64" t="s">
        <v>57</v>
      </c>
    </row>
    <row r="4" spans="1:7" x14ac:dyDescent="0.15">
      <c r="A4" s="144">
        <v>42783</v>
      </c>
      <c r="B4" s="286">
        <v>1066</v>
      </c>
      <c r="C4" s="39" t="s">
        <v>55</v>
      </c>
      <c r="D4" s="51"/>
      <c r="E4" s="171">
        <v>42740</v>
      </c>
      <c r="F4" s="201">
        <v>20439</v>
      </c>
      <c r="G4" s="53" t="s">
        <v>56</v>
      </c>
    </row>
    <row r="5" spans="1:7" x14ac:dyDescent="0.15">
      <c r="A5" s="282">
        <v>42861</v>
      </c>
      <c r="B5" s="286">
        <v>1075</v>
      </c>
      <c r="C5" s="39" t="s">
        <v>55</v>
      </c>
      <c r="D5" s="51"/>
      <c r="E5" s="285">
        <v>42771</v>
      </c>
      <c r="F5" s="201">
        <v>20436</v>
      </c>
      <c r="G5" s="53" t="s">
        <v>56</v>
      </c>
    </row>
    <row r="6" spans="1:7" x14ac:dyDescent="0.15">
      <c r="A6" s="282">
        <v>42877</v>
      </c>
      <c r="B6" s="286">
        <v>1350</v>
      </c>
      <c r="C6" s="39" t="s">
        <v>55</v>
      </c>
      <c r="D6" s="51"/>
      <c r="E6" s="285">
        <v>42799</v>
      </c>
      <c r="F6" s="201">
        <v>20436</v>
      </c>
      <c r="G6" s="53" t="s">
        <v>56</v>
      </c>
    </row>
    <row r="7" spans="1:7" x14ac:dyDescent="0.15">
      <c r="A7" s="282">
        <v>42887</v>
      </c>
      <c r="B7" s="286">
        <v>1984</v>
      </c>
      <c r="C7" s="39" t="s">
        <v>55</v>
      </c>
      <c r="D7" s="51"/>
      <c r="E7" s="285">
        <v>42830</v>
      </c>
      <c r="F7" s="201">
        <v>20436</v>
      </c>
      <c r="G7" s="53" t="s">
        <v>56</v>
      </c>
    </row>
    <row r="8" spans="1:7" x14ac:dyDescent="0.15">
      <c r="A8" s="144">
        <v>42894</v>
      </c>
      <c r="B8" s="286">
        <v>1088</v>
      </c>
      <c r="C8" s="39" t="s">
        <v>55</v>
      </c>
      <c r="D8" s="51"/>
      <c r="E8" s="285">
        <v>42860</v>
      </c>
      <c r="F8" s="201">
        <v>20436</v>
      </c>
      <c r="G8" s="53" t="s">
        <v>56</v>
      </c>
    </row>
    <row r="9" spans="1:7" x14ac:dyDescent="0.15">
      <c r="A9" s="144">
        <v>42949</v>
      </c>
      <c r="B9" s="287">
        <v>4960</v>
      </c>
      <c r="C9" s="39" t="s">
        <v>55</v>
      </c>
      <c r="D9" s="51"/>
      <c r="E9" s="285">
        <v>42891</v>
      </c>
      <c r="F9" s="201">
        <v>20436</v>
      </c>
      <c r="G9" s="53" t="s">
        <v>56</v>
      </c>
    </row>
    <row r="10" spans="1:7" x14ac:dyDescent="0.15">
      <c r="A10" s="282">
        <v>42992</v>
      </c>
      <c r="B10" s="288">
        <v>3466</v>
      </c>
      <c r="C10" s="39" t="s">
        <v>55</v>
      </c>
      <c r="D10" s="51"/>
      <c r="E10" s="285">
        <v>42921</v>
      </c>
      <c r="F10" s="201">
        <v>20436</v>
      </c>
      <c r="G10" s="53" t="s">
        <v>56</v>
      </c>
    </row>
    <row r="11" spans="1:7" x14ac:dyDescent="0.15">
      <c r="A11" s="282">
        <v>43004</v>
      </c>
      <c r="B11" s="288">
        <v>2706</v>
      </c>
      <c r="C11" s="39" t="s">
        <v>55</v>
      </c>
      <c r="D11" s="51"/>
      <c r="E11" s="285">
        <v>42952</v>
      </c>
      <c r="F11" s="201">
        <v>20439</v>
      </c>
      <c r="G11" s="53" t="s">
        <v>56</v>
      </c>
    </row>
    <row r="12" spans="1:7" x14ac:dyDescent="0.2">
      <c r="A12" s="148">
        <v>43030</v>
      </c>
      <c r="B12" s="289">
        <v>9020</v>
      </c>
      <c r="C12" s="252" t="s">
        <v>205</v>
      </c>
      <c r="D12" s="51"/>
      <c r="E12" s="285">
        <v>42983</v>
      </c>
      <c r="F12" s="201">
        <v>20439</v>
      </c>
      <c r="G12" s="53" t="s">
        <v>56</v>
      </c>
    </row>
    <row r="13" spans="1:7" x14ac:dyDescent="0.2">
      <c r="A13" s="148">
        <v>43055</v>
      </c>
      <c r="B13" s="289">
        <v>2754</v>
      </c>
      <c r="C13" s="252" t="s">
        <v>205</v>
      </c>
      <c r="D13" s="51"/>
      <c r="E13" s="285">
        <v>43013</v>
      </c>
      <c r="F13" s="201">
        <v>20439</v>
      </c>
      <c r="G13" s="53" t="s">
        <v>56</v>
      </c>
    </row>
    <row r="14" spans="1:7" x14ac:dyDescent="0.2">
      <c r="A14" s="148"/>
      <c r="B14" s="47"/>
      <c r="C14" s="252"/>
      <c r="D14" s="51"/>
      <c r="E14" s="285">
        <v>43044</v>
      </c>
      <c r="F14" s="201">
        <v>15429</v>
      </c>
      <c r="G14" s="53" t="s">
        <v>56</v>
      </c>
    </row>
    <row r="15" spans="1:7" x14ac:dyDescent="0.2">
      <c r="A15" s="137"/>
      <c r="B15" s="59"/>
      <c r="C15" s="252"/>
      <c r="D15" s="51"/>
      <c r="E15" s="285">
        <v>43074</v>
      </c>
      <c r="F15" s="201">
        <v>20439</v>
      </c>
      <c r="G15" s="53" t="s">
        <v>56</v>
      </c>
    </row>
    <row r="16" spans="1:7" x14ac:dyDescent="0.2">
      <c r="A16" s="137"/>
      <c r="B16" s="59"/>
      <c r="C16" s="252"/>
      <c r="D16" s="51"/>
      <c r="E16" s="283"/>
      <c r="F16" s="47"/>
      <c r="G16" s="53"/>
    </row>
    <row r="17" spans="1:7" ht="13.5" thickBot="1" x14ac:dyDescent="0.25">
      <c r="A17" s="137"/>
      <c r="B17" s="59"/>
      <c r="C17" s="252"/>
      <c r="D17" s="51"/>
      <c r="E17" s="284"/>
      <c r="F17" s="40"/>
      <c r="G17" s="54"/>
    </row>
    <row r="18" spans="1:7" x14ac:dyDescent="0.2">
      <c r="A18" s="137"/>
      <c r="B18" s="59"/>
      <c r="C18" s="252"/>
      <c r="D18" s="51"/>
      <c r="E18" s="44" t="s">
        <v>58</v>
      </c>
      <c r="F18" s="43">
        <f>SUM(F3:F17)</f>
        <v>255992</v>
      </c>
      <c r="G18" s="44"/>
    </row>
    <row r="19" spans="1:7" x14ac:dyDescent="0.2">
      <c r="A19" s="137"/>
      <c r="B19" s="59"/>
      <c r="C19" s="252"/>
      <c r="D19" s="51"/>
      <c r="E19" s="51"/>
      <c r="F19" s="49"/>
      <c r="G19" s="55"/>
    </row>
    <row r="20" spans="1:7" x14ac:dyDescent="0.2">
      <c r="A20" s="137"/>
      <c r="B20" s="59"/>
      <c r="C20" s="252"/>
      <c r="D20" s="51"/>
    </row>
    <row r="21" spans="1:7" x14ac:dyDescent="0.2">
      <c r="A21" s="148"/>
      <c r="B21" s="47"/>
      <c r="C21" s="252"/>
      <c r="D21" s="51"/>
      <c r="E21" s="51"/>
      <c r="F21" s="51"/>
      <c r="G21" s="51"/>
    </row>
    <row r="22" spans="1:7" ht="13.5" thickBot="1" x14ac:dyDescent="0.25">
      <c r="A22" s="146"/>
      <c r="B22" s="60"/>
      <c r="C22" s="42"/>
      <c r="D22" s="51"/>
      <c r="E22" s="55"/>
      <c r="F22" s="55"/>
      <c r="G22" s="55"/>
    </row>
    <row r="23" spans="1:7" x14ac:dyDescent="0.2">
      <c r="A23" s="61" t="s">
        <v>58</v>
      </c>
      <c r="B23" s="62">
        <f>SUM(B3:B21)</f>
        <v>31221</v>
      </c>
      <c r="C23" s="63"/>
      <c r="D23" s="51"/>
      <c r="E23" s="55"/>
      <c r="F23" s="55"/>
      <c r="G23" s="55"/>
    </row>
    <row r="24" spans="1:7" x14ac:dyDescent="0.2">
      <c r="D24" s="51"/>
      <c r="E24" s="55"/>
      <c r="F24" s="55"/>
      <c r="G24" s="55"/>
    </row>
    <row r="25" spans="1:7" x14ac:dyDescent="0.2">
      <c r="D25" s="51"/>
      <c r="E25" s="55"/>
      <c r="F25" s="55"/>
      <c r="G25" s="55"/>
    </row>
    <row r="26" spans="1:7" ht="13.5" thickBot="1" x14ac:dyDescent="0.25">
      <c r="D26" s="51"/>
      <c r="E26" s="56" t="s">
        <v>14</v>
      </c>
      <c r="F26" s="57" t="s">
        <v>8</v>
      </c>
      <c r="G26" s="58">
        <f>SUM(B23,F18)</f>
        <v>287213</v>
      </c>
    </row>
    <row r="27" spans="1:7" x14ac:dyDescent="0.2">
      <c r="D27" s="51"/>
      <c r="E27" s="55"/>
      <c r="F27" s="55"/>
      <c r="G27" s="55"/>
    </row>
    <row r="28" spans="1:7" x14ac:dyDescent="0.2">
      <c r="D28" s="51"/>
      <c r="E28" s="55"/>
      <c r="F28" s="55"/>
      <c r="G28" s="55"/>
    </row>
    <row r="29" spans="1:7" x14ac:dyDescent="0.2">
      <c r="D29" s="51"/>
      <c r="E29" s="55"/>
      <c r="F29" s="55"/>
      <c r="G29" s="55"/>
    </row>
    <row r="30" spans="1:7" x14ac:dyDescent="0.2">
      <c r="D30" s="51"/>
      <c r="E30" s="55"/>
      <c r="F30" s="55"/>
      <c r="G30" s="55"/>
    </row>
    <row r="31" spans="1:7" x14ac:dyDescent="0.2">
      <c r="D31" s="51"/>
      <c r="E31" s="55"/>
      <c r="F31" s="55"/>
      <c r="G31" s="55"/>
    </row>
    <row r="32" spans="1:7" x14ac:dyDescent="0.2">
      <c r="D32" s="51"/>
      <c r="E32" s="55"/>
      <c r="F32" s="55"/>
      <c r="G32" s="55"/>
    </row>
    <row r="33" spans="5:7" x14ac:dyDescent="0.2">
      <c r="E33" s="55"/>
      <c r="F33" s="55"/>
      <c r="G33" s="55"/>
    </row>
    <row r="34" spans="5:7" x14ac:dyDescent="0.2">
      <c r="E34" s="55"/>
      <c r="F34" s="55"/>
      <c r="G34" s="55"/>
    </row>
    <row r="35" spans="5:7" x14ac:dyDescent="0.2">
      <c r="E35" s="55"/>
      <c r="F35" s="55"/>
      <c r="G35" s="55"/>
    </row>
    <row r="36" spans="5:7" x14ac:dyDescent="0.2">
      <c r="E36" s="55"/>
      <c r="F36" s="55"/>
      <c r="G36" s="55"/>
    </row>
    <row r="37" spans="5:7" x14ac:dyDescent="0.2">
      <c r="E37" s="55"/>
      <c r="F37" s="55"/>
      <c r="G37" s="55"/>
    </row>
    <row r="38" spans="5:7" x14ac:dyDescent="0.2">
      <c r="E38" s="55"/>
      <c r="F38" s="55"/>
      <c r="G38" s="55"/>
    </row>
    <row r="39" spans="5:7" x14ac:dyDescent="0.2">
      <c r="E39" s="55"/>
      <c r="F39" s="55"/>
      <c r="G39" s="55"/>
    </row>
    <row r="40" spans="5:7" x14ac:dyDescent="0.2">
      <c r="E40" s="55"/>
      <c r="F40" s="55"/>
      <c r="G40" s="55"/>
    </row>
    <row r="41" spans="5:7" x14ac:dyDescent="0.2">
      <c r="E41" s="55"/>
      <c r="F41" s="55"/>
      <c r="G41" s="55"/>
    </row>
    <row r="42" spans="5:7" x14ac:dyDescent="0.2">
      <c r="E42" s="55"/>
      <c r="F42" s="55"/>
      <c r="G42" s="55"/>
    </row>
  </sheetData>
  <sortState ref="A3:C21">
    <sortCondition ref="A12"/>
  </sortState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A40" workbookViewId="0">
      <selection activeCell="J60" sqref="J60"/>
    </sheetView>
  </sheetViews>
  <sheetFormatPr defaultRowHeight="13" x14ac:dyDescent="0.2"/>
  <cols>
    <col min="1" max="2" width="7.36328125" customWidth="1"/>
    <col min="3" max="3" width="7.81640625" customWidth="1"/>
    <col min="4" max="4" width="4.1796875" customWidth="1"/>
    <col min="5" max="5" width="9.36328125" customWidth="1"/>
    <col min="6" max="6" width="7.1796875" customWidth="1"/>
    <col min="7" max="7" width="11.7265625" customWidth="1"/>
    <col min="8" max="8" width="3.453125" customWidth="1"/>
    <col min="9" max="9" width="4.453125" customWidth="1"/>
    <col min="10" max="10" width="7" customWidth="1"/>
    <col min="11" max="11" width="5.81640625" customWidth="1"/>
    <col min="12" max="12" width="6.81640625" customWidth="1"/>
    <col min="13" max="13" width="6.1796875" customWidth="1"/>
    <col min="14" max="14" width="5.90625" customWidth="1"/>
    <col min="15" max="15" width="9.54296875" customWidth="1"/>
  </cols>
  <sheetData>
    <row r="1" spans="1:16" ht="11" customHeight="1" x14ac:dyDescent="0.2">
      <c r="A1" s="181" t="s">
        <v>208</v>
      </c>
      <c r="B1" s="176"/>
      <c r="C1" s="176"/>
      <c r="D1" s="132"/>
      <c r="E1" s="182" t="s">
        <v>71</v>
      </c>
      <c r="F1" s="177"/>
      <c r="H1" s="180"/>
      <c r="P1" s="55"/>
    </row>
    <row r="2" spans="1:16" ht="11" customHeight="1" thickBot="1" x14ac:dyDescent="0.25">
      <c r="A2" s="112" t="s">
        <v>72</v>
      </c>
      <c r="B2" s="112" t="s">
        <v>32</v>
      </c>
      <c r="C2" s="166" t="s">
        <v>37</v>
      </c>
      <c r="D2" s="163"/>
      <c r="E2" s="112" t="s">
        <v>73</v>
      </c>
      <c r="F2" s="112" t="s">
        <v>32</v>
      </c>
      <c r="H2" s="180"/>
      <c r="P2" s="65"/>
    </row>
    <row r="3" spans="1:16" ht="11" customHeight="1" thickTop="1" x14ac:dyDescent="0.2">
      <c r="A3" s="290">
        <v>42708</v>
      </c>
      <c r="B3" s="124">
        <v>840</v>
      </c>
      <c r="C3" s="117" t="s">
        <v>70</v>
      </c>
      <c r="D3" s="132"/>
      <c r="E3" s="178" t="s">
        <v>95</v>
      </c>
      <c r="F3" s="130">
        <v>59010</v>
      </c>
      <c r="H3" s="180"/>
      <c r="P3" s="55"/>
    </row>
    <row r="4" spans="1:16" ht="11" customHeight="1" x14ac:dyDescent="0.2">
      <c r="A4" s="291">
        <v>42708</v>
      </c>
      <c r="B4" s="120">
        <v>1000</v>
      </c>
      <c r="C4" s="117" t="s">
        <v>70</v>
      </c>
      <c r="D4" s="132"/>
      <c r="E4" s="179" t="s">
        <v>96</v>
      </c>
      <c r="F4" s="130">
        <v>2190</v>
      </c>
      <c r="H4" s="180"/>
      <c r="P4" s="55"/>
    </row>
    <row r="5" spans="1:16" ht="11" customHeight="1" x14ac:dyDescent="0.2">
      <c r="A5" s="290">
        <v>42791</v>
      </c>
      <c r="B5" s="124">
        <v>680</v>
      </c>
      <c r="C5" s="117" t="s">
        <v>74</v>
      </c>
      <c r="D5" s="132"/>
      <c r="E5" s="179" t="s">
        <v>97</v>
      </c>
      <c r="F5" s="130">
        <v>7560</v>
      </c>
      <c r="H5" s="180"/>
      <c r="P5" s="55"/>
    </row>
    <row r="6" spans="1:16" ht="11" customHeight="1" x14ac:dyDescent="0.2">
      <c r="A6" s="291">
        <v>42804</v>
      </c>
      <c r="B6" s="124">
        <v>1480</v>
      </c>
      <c r="C6" s="152" t="s">
        <v>74</v>
      </c>
      <c r="D6" s="132"/>
      <c r="E6" s="179" t="s">
        <v>98</v>
      </c>
      <c r="F6" s="130">
        <v>48590</v>
      </c>
      <c r="H6" s="180"/>
      <c r="P6" s="55"/>
    </row>
    <row r="7" spans="1:16" ht="11" customHeight="1" x14ac:dyDescent="0.2">
      <c r="A7" s="290">
        <v>42809</v>
      </c>
      <c r="B7" s="124">
        <v>1160</v>
      </c>
      <c r="C7" s="152" t="s">
        <v>74</v>
      </c>
      <c r="D7" s="132"/>
      <c r="E7" s="179" t="s">
        <v>99</v>
      </c>
      <c r="F7" s="130">
        <v>11550</v>
      </c>
      <c r="H7" s="180"/>
      <c r="P7" s="55"/>
    </row>
    <row r="8" spans="1:16" ht="11" customHeight="1" x14ac:dyDescent="0.2">
      <c r="A8" s="291">
        <v>42833</v>
      </c>
      <c r="B8" s="124">
        <v>960</v>
      </c>
      <c r="C8" s="152" t="s">
        <v>74</v>
      </c>
      <c r="D8" s="132"/>
      <c r="E8" s="179" t="s">
        <v>100</v>
      </c>
      <c r="F8" s="130">
        <v>1790</v>
      </c>
      <c r="H8" s="180"/>
      <c r="P8" s="55"/>
    </row>
    <row r="9" spans="1:16" ht="11" customHeight="1" x14ac:dyDescent="0.2">
      <c r="A9" s="290">
        <v>42833</v>
      </c>
      <c r="B9" s="124">
        <v>1000</v>
      </c>
      <c r="C9" s="152" t="s">
        <v>74</v>
      </c>
      <c r="D9" s="132"/>
      <c r="E9" s="179" t="s">
        <v>101</v>
      </c>
      <c r="F9" s="130">
        <v>18430</v>
      </c>
      <c r="H9" s="180"/>
      <c r="P9" s="55"/>
    </row>
    <row r="10" spans="1:16" ht="11" customHeight="1" x14ac:dyDescent="0.2">
      <c r="A10" s="291">
        <v>42834</v>
      </c>
      <c r="B10" s="124">
        <v>840</v>
      </c>
      <c r="C10" s="152" t="s">
        <v>74</v>
      </c>
      <c r="D10" s="132"/>
      <c r="E10" s="179" t="s">
        <v>102</v>
      </c>
      <c r="F10" s="130">
        <v>24810</v>
      </c>
      <c r="H10" s="180"/>
      <c r="P10" s="55"/>
    </row>
    <row r="11" spans="1:16" ht="11" customHeight="1" x14ac:dyDescent="0.2">
      <c r="A11" s="290">
        <v>42834</v>
      </c>
      <c r="B11" s="124">
        <v>2040</v>
      </c>
      <c r="C11" s="152" t="s">
        <v>74</v>
      </c>
      <c r="D11" s="132"/>
      <c r="E11" s="179" t="s">
        <v>103</v>
      </c>
      <c r="F11" s="130">
        <v>28916</v>
      </c>
      <c r="H11" s="180"/>
      <c r="P11" s="55"/>
    </row>
    <row r="12" spans="1:16" ht="11" customHeight="1" x14ac:dyDescent="0.2">
      <c r="A12" s="291">
        <v>42840</v>
      </c>
      <c r="B12" s="124">
        <v>680</v>
      </c>
      <c r="C12" s="152" t="s">
        <v>74</v>
      </c>
      <c r="D12" s="132"/>
      <c r="E12" s="179" t="s">
        <v>104</v>
      </c>
      <c r="F12" s="130">
        <v>6060</v>
      </c>
      <c r="H12" s="180"/>
      <c r="P12" s="55"/>
    </row>
    <row r="13" spans="1:16" ht="11" customHeight="1" x14ac:dyDescent="0.2">
      <c r="A13" s="290">
        <v>42841</v>
      </c>
      <c r="B13" s="124">
        <v>920</v>
      </c>
      <c r="C13" s="152" t="s">
        <v>74</v>
      </c>
      <c r="D13" s="132"/>
      <c r="E13" s="179" t="s">
        <v>105</v>
      </c>
      <c r="F13" s="130">
        <v>27940</v>
      </c>
      <c r="H13" s="180"/>
      <c r="P13" s="55"/>
    </row>
    <row r="14" spans="1:16" ht="11" customHeight="1" x14ac:dyDescent="0.2">
      <c r="A14" s="291">
        <v>42841</v>
      </c>
      <c r="B14" s="124">
        <v>1080</v>
      </c>
      <c r="C14" s="152" t="s">
        <v>74</v>
      </c>
      <c r="D14" s="132"/>
      <c r="E14" s="179" t="s">
        <v>106</v>
      </c>
      <c r="F14" s="130">
        <v>12540</v>
      </c>
      <c r="H14" s="180"/>
      <c r="P14" s="55"/>
    </row>
    <row r="15" spans="1:16" ht="11" customHeight="1" x14ac:dyDescent="0.2">
      <c r="A15" s="290">
        <v>42848</v>
      </c>
      <c r="B15" s="124">
        <v>920</v>
      </c>
      <c r="C15" s="152" t="s">
        <v>74</v>
      </c>
      <c r="D15" s="132"/>
      <c r="E15" s="179" t="s">
        <v>107</v>
      </c>
      <c r="F15" s="130">
        <v>66700</v>
      </c>
      <c r="H15" s="180"/>
      <c r="P15" s="55"/>
    </row>
    <row r="16" spans="1:16" ht="11" customHeight="1" x14ac:dyDescent="0.2">
      <c r="A16" s="291">
        <v>42848</v>
      </c>
      <c r="B16" s="124">
        <v>760</v>
      </c>
      <c r="C16" s="152" t="s">
        <v>74</v>
      </c>
      <c r="D16" s="132"/>
      <c r="E16" s="179" t="s">
        <v>108</v>
      </c>
      <c r="F16" s="130">
        <v>34244</v>
      </c>
      <c r="H16" s="180"/>
      <c r="O16" s="184"/>
      <c r="P16" s="185"/>
    </row>
    <row r="17" spans="1:16" ht="11" customHeight="1" x14ac:dyDescent="0.2">
      <c r="A17" s="290">
        <v>42848</v>
      </c>
      <c r="B17" s="124">
        <v>1080</v>
      </c>
      <c r="C17" s="152" t="s">
        <v>74</v>
      </c>
      <c r="D17" s="132"/>
      <c r="E17" s="179" t="s">
        <v>109</v>
      </c>
      <c r="F17" s="130">
        <v>9590</v>
      </c>
      <c r="H17" s="180"/>
      <c r="O17" s="184"/>
      <c r="P17" s="55"/>
    </row>
    <row r="18" spans="1:16" ht="11" customHeight="1" x14ac:dyDescent="0.2">
      <c r="A18" s="291">
        <v>42848</v>
      </c>
      <c r="B18" s="124">
        <v>760</v>
      </c>
      <c r="C18" s="152" t="s">
        <v>74</v>
      </c>
      <c r="D18" s="132"/>
      <c r="E18" s="179" t="s">
        <v>110</v>
      </c>
      <c r="F18" s="130">
        <v>29260</v>
      </c>
      <c r="H18" s="180"/>
      <c r="O18" s="184"/>
      <c r="P18" s="55"/>
    </row>
    <row r="19" spans="1:16" ht="11" customHeight="1" x14ac:dyDescent="0.2">
      <c r="A19" s="290">
        <v>42855</v>
      </c>
      <c r="B19" s="124">
        <v>840</v>
      </c>
      <c r="C19" s="152" t="s">
        <v>74</v>
      </c>
      <c r="D19" s="132"/>
      <c r="E19" s="179" t="s">
        <v>111</v>
      </c>
      <c r="F19" s="130">
        <v>2220</v>
      </c>
      <c r="H19" s="180"/>
      <c r="O19" s="184"/>
      <c r="P19" s="55"/>
    </row>
    <row r="20" spans="1:16" ht="11" customHeight="1" x14ac:dyDescent="0.2">
      <c r="A20" s="291">
        <v>42855</v>
      </c>
      <c r="B20" s="124">
        <v>1160</v>
      </c>
      <c r="C20" s="152" t="s">
        <v>74</v>
      </c>
      <c r="D20" s="132"/>
      <c r="E20" s="179" t="s">
        <v>112</v>
      </c>
      <c r="F20" s="130">
        <v>16420</v>
      </c>
      <c r="H20" s="180"/>
      <c r="P20" s="55"/>
    </row>
    <row r="21" spans="1:16" ht="11" customHeight="1" x14ac:dyDescent="0.2">
      <c r="A21" s="290">
        <v>42855</v>
      </c>
      <c r="B21" s="124">
        <v>600</v>
      </c>
      <c r="C21" s="152" t="s">
        <v>74</v>
      </c>
      <c r="D21" s="132"/>
      <c r="E21" s="179" t="s">
        <v>113</v>
      </c>
      <c r="F21" s="130">
        <v>5760</v>
      </c>
      <c r="H21" s="180"/>
      <c r="P21" s="55"/>
    </row>
    <row r="22" spans="1:16" ht="11" customHeight="1" x14ac:dyDescent="0.2">
      <c r="A22" s="291">
        <v>42859</v>
      </c>
      <c r="B22" s="124">
        <v>1080</v>
      </c>
      <c r="C22" s="152" t="s">
        <v>74</v>
      </c>
      <c r="D22" s="132"/>
      <c r="E22" s="179" t="s">
        <v>114</v>
      </c>
      <c r="F22" s="130">
        <v>25021</v>
      </c>
      <c r="H22" s="180"/>
      <c r="P22" s="55"/>
    </row>
    <row r="23" spans="1:16" ht="11" customHeight="1" x14ac:dyDescent="0.2">
      <c r="A23" s="290">
        <v>42859</v>
      </c>
      <c r="B23" s="124">
        <v>1350</v>
      </c>
      <c r="C23" s="152" t="s">
        <v>74</v>
      </c>
      <c r="D23" s="132"/>
      <c r="E23" s="179" t="s">
        <v>115</v>
      </c>
      <c r="F23" s="130">
        <v>14260</v>
      </c>
      <c r="H23" s="180"/>
      <c r="P23" s="55"/>
    </row>
    <row r="24" spans="1:16" ht="11" customHeight="1" x14ac:dyDescent="0.2">
      <c r="A24" s="291">
        <v>42861</v>
      </c>
      <c r="B24" s="124">
        <v>1160</v>
      </c>
      <c r="C24" s="152" t="s">
        <v>74</v>
      </c>
      <c r="D24" s="132"/>
      <c r="E24" s="179" t="s">
        <v>116</v>
      </c>
      <c r="F24" s="130">
        <v>2420</v>
      </c>
      <c r="H24" s="180"/>
      <c r="P24" s="55"/>
    </row>
    <row r="25" spans="1:16" ht="11" customHeight="1" x14ac:dyDescent="0.2">
      <c r="A25" s="290">
        <v>42861</v>
      </c>
      <c r="B25" s="124">
        <v>680</v>
      </c>
      <c r="C25" s="152" t="s">
        <v>74</v>
      </c>
      <c r="D25" s="132"/>
      <c r="E25" s="179" t="s">
        <v>117</v>
      </c>
      <c r="F25" s="130">
        <v>27690</v>
      </c>
      <c r="H25" s="180"/>
      <c r="P25" s="55"/>
    </row>
    <row r="26" spans="1:16" ht="11" customHeight="1" x14ac:dyDescent="0.2">
      <c r="A26" s="291">
        <v>42861</v>
      </c>
      <c r="B26" s="124">
        <v>940</v>
      </c>
      <c r="C26" s="152" t="s">
        <v>74</v>
      </c>
      <c r="D26" s="132"/>
      <c r="E26" s="179" t="s">
        <v>118</v>
      </c>
      <c r="F26" s="130">
        <v>19200</v>
      </c>
      <c r="H26" s="180"/>
      <c r="P26" s="55"/>
    </row>
    <row r="27" spans="1:16" ht="11" customHeight="1" x14ac:dyDescent="0.2">
      <c r="A27" s="290">
        <v>42862</v>
      </c>
      <c r="B27" s="124">
        <v>920</v>
      </c>
      <c r="C27" s="152" t="s">
        <v>74</v>
      </c>
      <c r="D27" s="132"/>
      <c r="E27" s="179" t="s">
        <v>119</v>
      </c>
      <c r="F27" s="130">
        <v>18110</v>
      </c>
      <c r="H27" s="180"/>
      <c r="P27" s="55"/>
    </row>
    <row r="28" spans="1:16" ht="11" customHeight="1" x14ac:dyDescent="0.2">
      <c r="A28" s="291">
        <v>42862</v>
      </c>
      <c r="B28" s="124">
        <v>1160</v>
      </c>
      <c r="C28" s="152" t="s">
        <v>74</v>
      </c>
      <c r="D28" s="132"/>
      <c r="E28" s="179" t="s">
        <v>120</v>
      </c>
      <c r="F28" s="130">
        <v>8890</v>
      </c>
      <c r="H28" s="180"/>
      <c r="P28" s="55"/>
    </row>
    <row r="29" spans="1:16" ht="11" customHeight="1" x14ac:dyDescent="0.2">
      <c r="A29" s="290">
        <v>42862</v>
      </c>
      <c r="B29" s="124">
        <v>920</v>
      </c>
      <c r="C29" s="152" t="s">
        <v>74</v>
      </c>
      <c r="D29" s="132"/>
      <c r="E29" s="179" t="s">
        <v>121</v>
      </c>
      <c r="F29" s="130">
        <v>10270</v>
      </c>
      <c r="H29" s="180"/>
      <c r="P29" s="55"/>
    </row>
    <row r="30" spans="1:16" ht="11" customHeight="1" x14ac:dyDescent="0.2">
      <c r="A30" s="291">
        <v>42868</v>
      </c>
      <c r="B30" s="124">
        <v>1080</v>
      </c>
      <c r="C30" s="152" t="s">
        <v>74</v>
      </c>
      <c r="D30" s="132"/>
      <c r="E30" s="179" t="s">
        <v>122</v>
      </c>
      <c r="F30" s="130">
        <v>7430</v>
      </c>
      <c r="H30" s="180"/>
      <c r="P30" s="55"/>
    </row>
    <row r="31" spans="1:16" ht="11" customHeight="1" x14ac:dyDescent="0.2">
      <c r="A31" s="290">
        <v>42868</v>
      </c>
      <c r="B31" s="124">
        <v>1160</v>
      </c>
      <c r="C31" s="152" t="s">
        <v>70</v>
      </c>
      <c r="D31" s="132"/>
      <c r="E31" s="179" t="s">
        <v>123</v>
      </c>
      <c r="F31" s="130">
        <v>16390</v>
      </c>
      <c r="H31" s="180"/>
      <c r="P31" s="55"/>
    </row>
    <row r="32" spans="1:16" ht="11" customHeight="1" x14ac:dyDescent="0.2">
      <c r="A32" s="291">
        <v>42869</v>
      </c>
      <c r="B32" s="124">
        <v>2600</v>
      </c>
      <c r="C32" s="152" t="s">
        <v>74</v>
      </c>
      <c r="D32" s="132"/>
      <c r="E32" s="179" t="s">
        <v>124</v>
      </c>
      <c r="F32" s="130">
        <v>19190</v>
      </c>
      <c r="H32" s="180"/>
      <c r="P32" s="55"/>
    </row>
    <row r="33" spans="1:19" ht="11" customHeight="1" x14ac:dyDescent="0.2">
      <c r="A33" s="290">
        <v>42875</v>
      </c>
      <c r="B33" s="124">
        <v>1040</v>
      </c>
      <c r="C33" s="152" t="s">
        <v>70</v>
      </c>
      <c r="D33" s="132"/>
      <c r="E33" s="179" t="s">
        <v>125</v>
      </c>
      <c r="F33" s="130">
        <v>9540</v>
      </c>
      <c r="H33" s="180"/>
      <c r="P33" s="55"/>
    </row>
    <row r="34" spans="1:19" ht="11" customHeight="1" x14ac:dyDescent="0.2">
      <c r="A34" s="291">
        <v>42875</v>
      </c>
      <c r="B34" s="124">
        <v>1040</v>
      </c>
      <c r="C34" s="152" t="s">
        <v>70</v>
      </c>
      <c r="D34" s="132"/>
      <c r="E34" s="179" t="s">
        <v>127</v>
      </c>
      <c r="F34" s="130">
        <v>7700</v>
      </c>
      <c r="H34" s="180"/>
      <c r="P34" s="55"/>
    </row>
    <row r="35" spans="1:19" ht="11" customHeight="1" x14ac:dyDescent="0.2">
      <c r="A35" s="290">
        <v>42875</v>
      </c>
      <c r="B35" s="124">
        <v>1240</v>
      </c>
      <c r="C35" s="152" t="s">
        <v>74</v>
      </c>
      <c r="D35" s="132"/>
      <c r="E35" s="179" t="s">
        <v>128</v>
      </c>
      <c r="F35" s="130">
        <v>4000</v>
      </c>
      <c r="H35" s="180"/>
      <c r="P35" s="55"/>
    </row>
    <row r="36" spans="1:19" ht="11" customHeight="1" x14ac:dyDescent="0.2">
      <c r="A36" s="291">
        <v>42973</v>
      </c>
      <c r="B36" s="124">
        <v>1400</v>
      </c>
      <c r="C36" s="152" t="s">
        <v>74</v>
      </c>
      <c r="D36" s="132"/>
      <c r="E36" s="179" t="s">
        <v>126</v>
      </c>
      <c r="F36" s="130">
        <v>3000</v>
      </c>
      <c r="H36" s="180"/>
      <c r="P36" s="55"/>
    </row>
    <row r="37" spans="1:19" ht="11" customHeight="1" x14ac:dyDescent="0.2">
      <c r="A37" s="290">
        <v>42974</v>
      </c>
      <c r="B37" s="124">
        <v>3810</v>
      </c>
      <c r="C37" s="152" t="s">
        <v>74</v>
      </c>
      <c r="D37" s="132"/>
      <c r="E37" s="179" t="s">
        <v>129</v>
      </c>
      <c r="F37" s="130">
        <v>3380</v>
      </c>
      <c r="H37" s="180"/>
      <c r="P37" s="55"/>
    </row>
    <row r="38" spans="1:19" ht="11" customHeight="1" x14ac:dyDescent="0.2">
      <c r="A38" s="291">
        <v>42974</v>
      </c>
      <c r="B38" s="124">
        <v>2590</v>
      </c>
      <c r="C38" s="152" t="s">
        <v>74</v>
      </c>
      <c r="D38" s="132"/>
      <c r="E38" s="226" t="s">
        <v>192</v>
      </c>
      <c r="F38" s="227">
        <v>14960</v>
      </c>
      <c r="H38" s="180"/>
      <c r="P38" s="55"/>
    </row>
    <row r="39" spans="1:19" ht="11" customHeight="1" thickBot="1" x14ac:dyDescent="0.25">
      <c r="A39" s="290">
        <v>42974</v>
      </c>
      <c r="B39" s="124">
        <v>1980</v>
      </c>
      <c r="C39" s="152" t="s">
        <v>74</v>
      </c>
      <c r="D39" s="132"/>
      <c r="E39" s="228" t="s">
        <v>193</v>
      </c>
      <c r="F39" s="229">
        <v>6900</v>
      </c>
      <c r="H39" s="180"/>
      <c r="P39" s="55"/>
    </row>
    <row r="40" spans="1:19" ht="11" customHeight="1" x14ac:dyDescent="0.2">
      <c r="A40" s="291">
        <v>42974</v>
      </c>
      <c r="B40" s="124">
        <v>680</v>
      </c>
      <c r="C40" s="152" t="s">
        <v>74</v>
      </c>
      <c r="D40" s="132"/>
      <c r="E40" s="225" t="s">
        <v>130</v>
      </c>
      <c r="F40" s="130">
        <f>SUM(F3:F39)</f>
        <v>631931</v>
      </c>
      <c r="H40" s="180"/>
      <c r="P40" s="55"/>
    </row>
    <row r="41" spans="1:19" ht="11" customHeight="1" x14ac:dyDescent="0.2">
      <c r="A41" s="290">
        <v>42980</v>
      </c>
      <c r="B41" s="124">
        <v>680</v>
      </c>
      <c r="C41" s="152" t="s">
        <v>74</v>
      </c>
      <c r="D41" s="132"/>
      <c r="H41" s="180"/>
      <c r="P41" s="55"/>
    </row>
    <row r="42" spans="1:19" ht="11" customHeight="1" x14ac:dyDescent="0.2">
      <c r="A42" s="291">
        <v>42981</v>
      </c>
      <c r="B42" s="124">
        <v>680</v>
      </c>
      <c r="C42" s="152" t="s">
        <v>74</v>
      </c>
      <c r="D42" s="132"/>
      <c r="E42" s="194" t="s">
        <v>131</v>
      </c>
      <c r="H42" s="180"/>
      <c r="P42" s="55"/>
    </row>
    <row r="43" spans="1:19" ht="11" customHeight="1" thickBot="1" x14ac:dyDescent="0.25">
      <c r="A43" s="290">
        <v>42987</v>
      </c>
      <c r="B43" s="124">
        <v>1080</v>
      </c>
      <c r="C43" s="152" t="s">
        <v>74</v>
      </c>
      <c r="D43" s="132"/>
      <c r="E43" s="197" t="s">
        <v>132</v>
      </c>
      <c r="F43" s="197" t="s">
        <v>133</v>
      </c>
      <c r="G43" s="197" t="s">
        <v>154</v>
      </c>
      <c r="H43" s="180"/>
      <c r="P43" s="55"/>
    </row>
    <row r="44" spans="1:19" ht="11" customHeight="1" thickTop="1" x14ac:dyDescent="0.2">
      <c r="A44" s="291">
        <v>42988</v>
      </c>
      <c r="B44" s="124">
        <v>1000</v>
      </c>
      <c r="C44" s="152" t="s">
        <v>74</v>
      </c>
      <c r="D44" s="132"/>
      <c r="E44" s="195" t="s">
        <v>134</v>
      </c>
      <c r="F44" s="196">
        <v>28400</v>
      </c>
      <c r="G44" s="214"/>
      <c r="H44" s="180"/>
      <c r="P44" s="55"/>
    </row>
    <row r="45" spans="1:19" ht="11" customHeight="1" x14ac:dyDescent="0.2">
      <c r="A45" s="290">
        <v>42994</v>
      </c>
      <c r="B45" s="124">
        <v>1490</v>
      </c>
      <c r="C45" s="152" t="s">
        <v>74</v>
      </c>
      <c r="D45" s="132"/>
      <c r="E45" s="189"/>
      <c r="F45" s="192">
        <v>8890</v>
      </c>
      <c r="G45" s="211"/>
      <c r="H45" s="180"/>
      <c r="P45" s="55"/>
    </row>
    <row r="46" spans="1:19" ht="11" customHeight="1" x14ac:dyDescent="0.2">
      <c r="A46" s="291">
        <v>42996</v>
      </c>
      <c r="B46" s="124">
        <v>680</v>
      </c>
      <c r="C46" s="152" t="s">
        <v>74</v>
      </c>
      <c r="D46" s="132"/>
      <c r="E46" s="211"/>
      <c r="F46" s="247">
        <v>32032</v>
      </c>
      <c r="G46" s="211"/>
      <c r="K46" s="180"/>
      <c r="S46" s="55"/>
    </row>
    <row r="47" spans="1:19" ht="11" customHeight="1" x14ac:dyDescent="0.2">
      <c r="A47" s="290">
        <v>42996</v>
      </c>
      <c r="B47" s="124">
        <v>680</v>
      </c>
      <c r="C47" s="152" t="s">
        <v>74</v>
      </c>
      <c r="D47" s="132"/>
      <c r="E47" s="189" t="s">
        <v>135</v>
      </c>
      <c r="F47" s="192">
        <v>8440</v>
      </c>
      <c r="G47" s="211"/>
      <c r="K47" s="180"/>
      <c r="S47" s="55"/>
    </row>
    <row r="48" spans="1:19" ht="11" customHeight="1" thickBot="1" x14ac:dyDescent="0.25">
      <c r="A48" s="291">
        <v>43008</v>
      </c>
      <c r="B48" s="124">
        <v>1080</v>
      </c>
      <c r="C48" s="152" t="s">
        <v>74</v>
      </c>
      <c r="D48" s="132"/>
      <c r="E48" s="190"/>
      <c r="F48" s="193">
        <v>15920</v>
      </c>
      <c r="G48" s="212"/>
      <c r="K48" s="180"/>
      <c r="S48" s="55"/>
    </row>
    <row r="49" spans="1:19" ht="11" customHeight="1" thickBot="1" x14ac:dyDescent="0.25">
      <c r="A49" s="290">
        <v>43008</v>
      </c>
      <c r="B49" s="124">
        <v>680</v>
      </c>
      <c r="C49" s="152" t="s">
        <v>74</v>
      </c>
      <c r="D49" s="132"/>
      <c r="E49" s="188" t="s">
        <v>130</v>
      </c>
      <c r="F49" s="213">
        <f>SUM(F44:F48)</f>
        <v>93682</v>
      </c>
      <c r="G49" s="187"/>
      <c r="K49" s="180"/>
      <c r="S49" s="55"/>
    </row>
    <row r="50" spans="1:19" ht="11" customHeight="1" x14ac:dyDescent="0.2">
      <c r="A50" s="291">
        <v>43008</v>
      </c>
      <c r="B50" s="124">
        <v>1080</v>
      </c>
      <c r="C50" s="152" t="s">
        <v>74</v>
      </c>
      <c r="D50" s="132"/>
      <c r="H50" s="180"/>
      <c r="P50" s="55"/>
    </row>
    <row r="51" spans="1:19" ht="11" customHeight="1" x14ac:dyDescent="0.2">
      <c r="A51" s="290">
        <v>43008</v>
      </c>
      <c r="B51" s="124">
        <v>1000</v>
      </c>
      <c r="C51" s="152" t="s">
        <v>74</v>
      </c>
      <c r="D51" s="132"/>
      <c r="H51" s="180"/>
      <c r="P51" s="55"/>
    </row>
    <row r="52" spans="1:19" ht="11" customHeight="1" x14ac:dyDescent="0.2">
      <c r="A52" s="291">
        <v>43009</v>
      </c>
      <c r="B52" s="124">
        <v>1390</v>
      </c>
      <c r="C52" s="152" t="s">
        <v>74</v>
      </c>
      <c r="D52" s="132"/>
      <c r="H52" s="180"/>
      <c r="P52" s="55"/>
    </row>
    <row r="53" spans="1:19" ht="11" customHeight="1" x14ac:dyDescent="0.2">
      <c r="A53" s="290">
        <v>43015</v>
      </c>
      <c r="B53" s="124">
        <v>2270</v>
      </c>
      <c r="C53" s="152" t="s">
        <v>74</v>
      </c>
      <c r="D53" s="132"/>
      <c r="H53" s="180"/>
      <c r="P53" s="55"/>
    </row>
    <row r="54" spans="1:19" ht="11" customHeight="1" x14ac:dyDescent="0.2">
      <c r="A54" s="291">
        <v>43016</v>
      </c>
      <c r="B54" s="124">
        <v>1170</v>
      </c>
      <c r="C54" s="152" t="s">
        <v>74</v>
      </c>
      <c r="D54" s="132"/>
      <c r="H54" s="180"/>
      <c r="P54" s="55"/>
    </row>
    <row r="55" spans="1:19" ht="11" customHeight="1" thickBot="1" x14ac:dyDescent="0.25">
      <c r="A55" s="292">
        <v>43017</v>
      </c>
      <c r="B55" s="135">
        <v>1640</v>
      </c>
      <c r="C55" s="186" t="s">
        <v>74</v>
      </c>
      <c r="D55" s="132"/>
      <c r="H55" s="180"/>
      <c r="P55" s="55"/>
    </row>
    <row r="56" spans="1:19" ht="12.5" customHeight="1" thickBot="1" x14ac:dyDescent="0.25">
      <c r="A56" s="188" t="s">
        <v>69</v>
      </c>
      <c r="B56" s="293">
        <f>SUM(B3:B55)</f>
        <v>62230</v>
      </c>
      <c r="C56" s="187"/>
      <c r="D56" s="132"/>
      <c r="H56" s="180"/>
      <c r="P56" s="55"/>
    </row>
    <row r="57" spans="1:19" ht="11" customHeight="1" x14ac:dyDescent="0.2">
      <c r="D57" s="132"/>
      <c r="H57" s="180"/>
      <c r="P57" s="55"/>
    </row>
    <row r="58" spans="1:19" ht="13.5" thickBot="1" x14ac:dyDescent="0.25">
      <c r="D58" s="132"/>
      <c r="E58" t="s">
        <v>160</v>
      </c>
      <c r="G58" s="215">
        <f>B56+F40+F49</f>
        <v>787843</v>
      </c>
      <c r="H58" s="180"/>
      <c r="P58" s="55"/>
    </row>
    <row r="59" spans="1:19" x14ac:dyDescent="0.2">
      <c r="D59" s="132"/>
      <c r="H59" s="180"/>
      <c r="P59" s="55"/>
    </row>
    <row r="60" spans="1:19" x14ac:dyDescent="0.2">
      <c r="D60" s="132"/>
      <c r="H60" s="180"/>
      <c r="P60" s="55"/>
    </row>
    <row r="61" spans="1:19" x14ac:dyDescent="0.2">
      <c r="D61" s="132"/>
      <c r="H61" s="180"/>
      <c r="P61" s="55"/>
    </row>
    <row r="62" spans="1:19" x14ac:dyDescent="0.2">
      <c r="D62" s="132"/>
      <c r="H62" s="180"/>
      <c r="P62" s="55"/>
    </row>
    <row r="63" spans="1:19" x14ac:dyDescent="0.2">
      <c r="D63" s="132"/>
      <c r="H63" s="180"/>
      <c r="P63" s="55"/>
    </row>
    <row r="64" spans="1:19" x14ac:dyDescent="0.2">
      <c r="D64" s="132"/>
      <c r="H64" s="180"/>
      <c r="P64" s="55"/>
    </row>
    <row r="65" spans="4:16" x14ac:dyDescent="0.2">
      <c r="D65" s="132"/>
      <c r="H65" s="180"/>
      <c r="P65" s="55"/>
    </row>
    <row r="66" spans="4:16" x14ac:dyDescent="0.2">
      <c r="D66" s="132"/>
      <c r="H66" s="180"/>
      <c r="P66" s="55"/>
    </row>
    <row r="67" spans="4:16" x14ac:dyDescent="0.2">
      <c r="D67" s="132"/>
      <c r="H67" s="180"/>
      <c r="P67" s="55"/>
    </row>
    <row r="68" spans="4:16" x14ac:dyDescent="0.2">
      <c r="D68" s="132"/>
      <c r="H68" s="180"/>
      <c r="P68" s="55"/>
    </row>
    <row r="69" spans="4:16" x14ac:dyDescent="0.2">
      <c r="D69" s="132"/>
      <c r="H69" s="180"/>
      <c r="P69" s="55"/>
    </row>
    <row r="70" spans="4:16" x14ac:dyDescent="0.2">
      <c r="D70" s="132"/>
      <c r="H70" s="180"/>
      <c r="P70" s="55"/>
    </row>
    <row r="71" spans="4:16" x14ac:dyDescent="0.2">
      <c r="D71" s="132"/>
      <c r="H71" s="180"/>
      <c r="I71" s="132"/>
      <c r="M71" s="132"/>
      <c r="N71" s="132"/>
      <c r="O71" s="132"/>
      <c r="P71" s="55"/>
    </row>
    <row r="72" spans="4:16" x14ac:dyDescent="0.2">
      <c r="D72" s="132"/>
      <c r="H72" s="180"/>
      <c r="I72" s="132"/>
      <c r="M72" s="132"/>
      <c r="N72" s="132"/>
      <c r="O72" s="132"/>
      <c r="P72" s="55"/>
    </row>
    <row r="73" spans="4:16" x14ac:dyDescent="0.2">
      <c r="D73" s="132"/>
      <c r="H73" s="180"/>
      <c r="I73" s="132"/>
      <c r="M73" s="132"/>
      <c r="N73" s="132"/>
      <c r="O73" s="132"/>
      <c r="P73" s="55"/>
    </row>
    <row r="74" spans="4:16" x14ac:dyDescent="0.2">
      <c r="D74" s="132"/>
      <c r="H74" s="180"/>
      <c r="I74" s="132"/>
      <c r="M74" s="132"/>
      <c r="N74" s="132"/>
      <c r="O74" s="132"/>
      <c r="P74" s="55"/>
    </row>
    <row r="75" spans="4:16" x14ac:dyDescent="0.2">
      <c r="D75" s="132"/>
      <c r="H75" s="180"/>
      <c r="I75" s="132"/>
      <c r="M75" s="132"/>
      <c r="N75" s="132"/>
      <c r="O75" s="132"/>
      <c r="P75" s="55"/>
    </row>
    <row r="76" spans="4:16" x14ac:dyDescent="0.2">
      <c r="D76" s="132"/>
      <c r="H76" s="132"/>
      <c r="I76" s="132"/>
      <c r="M76" s="132"/>
      <c r="N76" s="132"/>
      <c r="O76" s="132"/>
      <c r="P76" s="55"/>
    </row>
    <row r="77" spans="4:16" x14ac:dyDescent="0.2">
      <c r="D77" s="132"/>
      <c r="H77" s="132"/>
      <c r="I77" s="132"/>
      <c r="M77" s="132"/>
      <c r="N77" s="132"/>
      <c r="O77" s="132"/>
    </row>
    <row r="78" spans="4:16" x14ac:dyDescent="0.2">
      <c r="D78" s="132"/>
      <c r="H78" s="132"/>
      <c r="I78" s="132"/>
      <c r="M78" s="132"/>
      <c r="N78" s="132"/>
      <c r="O78" s="132"/>
    </row>
    <row r="79" spans="4:16" x14ac:dyDescent="0.2">
      <c r="D79" s="132"/>
      <c r="H79" s="132"/>
      <c r="I79" s="132"/>
      <c r="M79" s="132"/>
      <c r="N79" s="132"/>
      <c r="O79" s="132"/>
    </row>
    <row r="80" spans="4:16" x14ac:dyDescent="0.2">
      <c r="D80" s="132"/>
      <c r="E80" s="132"/>
      <c r="F80" s="132"/>
      <c r="G80" s="132"/>
      <c r="H80" s="132"/>
      <c r="I80" s="132"/>
      <c r="M80" s="132"/>
      <c r="N80" s="132"/>
      <c r="O80" s="132"/>
    </row>
    <row r="81" spans="1:15" x14ac:dyDescent="0.2">
      <c r="D81" s="132"/>
      <c r="E81" s="132"/>
      <c r="F81" s="132"/>
      <c r="G81" s="132"/>
      <c r="H81" s="132"/>
      <c r="I81" s="132"/>
      <c r="M81" s="132"/>
      <c r="N81" s="132"/>
      <c r="O81" s="132"/>
    </row>
    <row r="82" spans="1:15" x14ac:dyDescent="0.2">
      <c r="D82" s="132"/>
      <c r="E82" s="132"/>
      <c r="F82" s="132"/>
      <c r="G82" s="132"/>
      <c r="H82" s="132"/>
      <c r="I82" s="132"/>
      <c r="M82" s="132"/>
      <c r="N82" s="132"/>
      <c r="O82" s="132"/>
    </row>
    <row r="83" spans="1:15" x14ac:dyDescent="0.2">
      <c r="D83" s="132"/>
      <c r="E83" s="132"/>
      <c r="F83" s="132"/>
      <c r="G83" s="132"/>
      <c r="H83" s="132"/>
      <c r="I83" s="132"/>
      <c r="M83" s="132"/>
      <c r="N83" s="132"/>
      <c r="O83" s="132"/>
    </row>
    <row r="84" spans="1:15" x14ac:dyDescent="0.2">
      <c r="D84" s="132"/>
      <c r="E84" s="132"/>
      <c r="F84" s="132"/>
      <c r="G84" s="132"/>
      <c r="H84" s="132"/>
      <c r="I84" s="132"/>
      <c r="M84" s="132"/>
      <c r="N84" s="132"/>
      <c r="O84" s="132"/>
    </row>
    <row r="85" spans="1:15" x14ac:dyDescent="0.2">
      <c r="D85" s="132"/>
      <c r="H85" s="132"/>
      <c r="I85" s="132"/>
      <c r="J85" s="132"/>
      <c r="K85" s="132"/>
      <c r="L85" s="132"/>
      <c r="M85" s="132"/>
      <c r="N85" s="132"/>
      <c r="O85" s="132"/>
    </row>
    <row r="86" spans="1:15" x14ac:dyDescent="0.2">
      <c r="D86" s="132"/>
      <c r="H86" s="132"/>
      <c r="I86" s="132"/>
      <c r="J86" s="132"/>
      <c r="K86" s="132"/>
      <c r="L86" s="132"/>
      <c r="M86" s="132"/>
      <c r="N86" s="132"/>
      <c r="O86" s="132"/>
    </row>
    <row r="87" spans="1:15" x14ac:dyDescent="0.2">
      <c r="D87" s="132"/>
      <c r="H87" s="132"/>
      <c r="I87" s="132"/>
      <c r="J87" s="132"/>
      <c r="K87" s="132"/>
      <c r="L87" s="132"/>
      <c r="M87" s="132"/>
      <c r="N87" s="132"/>
      <c r="O87" s="132"/>
    </row>
    <row r="88" spans="1:15" x14ac:dyDescent="0.2">
      <c r="D88" s="132"/>
      <c r="H88" s="132"/>
      <c r="I88" s="132"/>
      <c r="J88" s="132"/>
      <c r="K88" s="132"/>
      <c r="L88" s="132"/>
      <c r="M88" s="132"/>
      <c r="N88" s="132"/>
      <c r="O88" s="132"/>
    </row>
    <row r="89" spans="1:15" x14ac:dyDescent="0.2">
      <c r="D89" s="132"/>
      <c r="H89" s="132"/>
      <c r="I89" s="132"/>
      <c r="J89" s="132"/>
      <c r="K89" s="132"/>
      <c r="L89" s="132"/>
      <c r="M89" s="132"/>
      <c r="N89" s="132"/>
      <c r="O89" s="132"/>
    </row>
    <row r="91" spans="1:15" x14ac:dyDescent="0.2">
      <c r="A91" s="132"/>
      <c r="B91" s="132"/>
      <c r="C91" s="132"/>
    </row>
  </sheetData>
  <sortState ref="R18:S21">
    <sortCondition ref="R18"/>
  </sortState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49" workbookViewId="0">
      <selection activeCell="N73" sqref="N73"/>
    </sheetView>
  </sheetViews>
  <sheetFormatPr defaultRowHeight="13" x14ac:dyDescent="0.2"/>
  <cols>
    <col min="1" max="1" width="9.81640625" customWidth="1"/>
    <col min="2" max="3" width="5.54296875" customWidth="1"/>
    <col min="4" max="4" width="2.54296875" customWidth="1"/>
    <col min="5" max="5" width="7.81640625" customWidth="1"/>
    <col min="6" max="6" width="5.453125" customWidth="1"/>
    <col min="7" max="7" width="6.36328125" customWidth="1"/>
    <col min="8" max="8" width="2.6328125" customWidth="1"/>
    <col min="9" max="9" width="7.54296875" customWidth="1"/>
    <col min="10" max="10" width="4.90625" customWidth="1"/>
    <col min="11" max="11" width="5.6328125" customWidth="1"/>
    <col min="12" max="12" width="2.08984375" customWidth="1"/>
    <col min="13" max="13" width="9.6328125" customWidth="1"/>
    <col min="14" max="14" width="5.54296875" customWidth="1"/>
    <col min="15" max="15" width="5.6328125" customWidth="1"/>
  </cols>
  <sheetData>
    <row r="1" spans="1:15" ht="11" customHeight="1" x14ac:dyDescent="0.2">
      <c r="A1" s="161" t="s">
        <v>16</v>
      </c>
      <c r="B1" s="162"/>
      <c r="C1" s="163"/>
      <c r="D1" s="132"/>
      <c r="E1" s="161"/>
      <c r="F1" s="162"/>
      <c r="G1" s="163"/>
      <c r="H1" s="132"/>
      <c r="I1" s="132"/>
      <c r="J1" s="132"/>
      <c r="K1" s="132"/>
    </row>
    <row r="2" spans="1:15" ht="11" customHeight="1" thickBot="1" x14ac:dyDescent="0.25">
      <c r="A2" s="169" t="s">
        <v>36</v>
      </c>
      <c r="B2" s="172" t="s">
        <v>66</v>
      </c>
      <c r="C2" s="166" t="s">
        <v>37</v>
      </c>
      <c r="D2" s="132"/>
      <c r="E2" s="164" t="s">
        <v>36</v>
      </c>
      <c r="F2" s="165" t="s">
        <v>32</v>
      </c>
      <c r="G2" s="166" t="s">
        <v>37</v>
      </c>
      <c r="H2" s="132"/>
      <c r="I2" s="164" t="s">
        <v>36</v>
      </c>
      <c r="J2" s="165" t="s">
        <v>32</v>
      </c>
      <c r="K2" s="166" t="s">
        <v>37</v>
      </c>
      <c r="M2" s="164" t="s">
        <v>36</v>
      </c>
      <c r="N2" s="165" t="s">
        <v>32</v>
      </c>
      <c r="O2" s="166" t="s">
        <v>37</v>
      </c>
    </row>
    <row r="3" spans="1:15" ht="11" customHeight="1" thickTop="1" x14ac:dyDescent="0.2">
      <c r="A3" s="169">
        <v>42707</v>
      </c>
      <c r="B3" s="172">
        <v>150</v>
      </c>
      <c r="C3" s="117" t="s">
        <v>60</v>
      </c>
      <c r="D3" s="132"/>
      <c r="E3" s="160">
        <v>42819</v>
      </c>
      <c r="F3" s="168">
        <v>2100</v>
      </c>
      <c r="G3" s="117" t="s">
        <v>62</v>
      </c>
      <c r="H3" s="132"/>
      <c r="I3" s="160">
        <v>42919</v>
      </c>
      <c r="J3" s="168">
        <v>80</v>
      </c>
      <c r="K3" s="117" t="s">
        <v>63</v>
      </c>
      <c r="M3" s="259">
        <v>43038</v>
      </c>
      <c r="N3" s="256">
        <v>150</v>
      </c>
      <c r="O3" s="260" t="s">
        <v>201</v>
      </c>
    </row>
    <row r="4" spans="1:15" ht="11" customHeight="1" x14ac:dyDescent="0.2">
      <c r="A4" s="169">
        <v>42757</v>
      </c>
      <c r="B4" s="172">
        <v>250</v>
      </c>
      <c r="C4" s="117" t="s">
        <v>60</v>
      </c>
      <c r="D4" s="132"/>
      <c r="E4" s="171"/>
      <c r="F4" s="168">
        <v>270</v>
      </c>
      <c r="G4" s="117" t="s">
        <v>62</v>
      </c>
      <c r="H4" s="132"/>
      <c r="I4" s="171">
        <v>42925</v>
      </c>
      <c r="J4" s="168">
        <v>40</v>
      </c>
      <c r="K4" s="117" t="s">
        <v>63</v>
      </c>
      <c r="M4" s="257">
        <v>43044</v>
      </c>
      <c r="N4" s="192">
        <v>60</v>
      </c>
      <c r="O4" s="258" t="s">
        <v>201</v>
      </c>
    </row>
    <row r="5" spans="1:15" ht="11" customHeight="1" x14ac:dyDescent="0.2">
      <c r="A5" s="171">
        <v>42757</v>
      </c>
      <c r="B5" s="170">
        <v>20</v>
      </c>
      <c r="C5" s="117" t="s">
        <v>63</v>
      </c>
      <c r="D5" s="132"/>
      <c r="E5" s="160"/>
      <c r="F5" s="168">
        <v>300</v>
      </c>
      <c r="G5" s="117" t="s">
        <v>63</v>
      </c>
      <c r="H5" s="132"/>
      <c r="I5" s="160">
        <v>42930</v>
      </c>
      <c r="J5" s="168">
        <v>1400</v>
      </c>
      <c r="K5" s="117" t="s">
        <v>63</v>
      </c>
      <c r="M5" s="257">
        <v>43046</v>
      </c>
      <c r="N5" s="192">
        <v>70</v>
      </c>
      <c r="O5" s="258" t="s">
        <v>201</v>
      </c>
    </row>
    <row r="6" spans="1:15" ht="11" customHeight="1" x14ac:dyDescent="0.2">
      <c r="A6" s="171"/>
      <c r="B6" s="170">
        <v>70</v>
      </c>
      <c r="C6" s="117" t="s">
        <v>63</v>
      </c>
      <c r="D6" s="132"/>
      <c r="E6" s="171"/>
      <c r="F6" s="168">
        <v>1000</v>
      </c>
      <c r="G6" s="117" t="s">
        <v>63</v>
      </c>
      <c r="H6" s="132"/>
      <c r="I6" s="171"/>
      <c r="J6" s="168">
        <v>600</v>
      </c>
      <c r="K6" s="117" t="s">
        <v>60</v>
      </c>
      <c r="M6" s="257">
        <v>43048</v>
      </c>
      <c r="N6" s="192">
        <v>500</v>
      </c>
      <c r="O6" s="258" t="s">
        <v>201</v>
      </c>
    </row>
    <row r="7" spans="1:15" ht="11" customHeight="1" x14ac:dyDescent="0.2">
      <c r="A7" s="171"/>
      <c r="B7" s="170">
        <v>10</v>
      </c>
      <c r="C7" s="117" t="s">
        <v>63</v>
      </c>
      <c r="D7" s="132"/>
      <c r="E7" s="160"/>
      <c r="F7" s="168">
        <v>1000</v>
      </c>
      <c r="G7" s="117" t="s">
        <v>63</v>
      </c>
      <c r="H7" s="132"/>
      <c r="I7" s="160"/>
      <c r="J7" s="168">
        <v>340</v>
      </c>
      <c r="K7" s="117" t="s">
        <v>60</v>
      </c>
      <c r="M7" s="257">
        <v>43059</v>
      </c>
      <c r="N7" s="192">
        <v>600</v>
      </c>
      <c r="O7" s="258" t="s">
        <v>201</v>
      </c>
    </row>
    <row r="8" spans="1:15" ht="11" customHeight="1" x14ac:dyDescent="0.2">
      <c r="A8" s="171"/>
      <c r="B8" s="170">
        <v>300</v>
      </c>
      <c r="C8" s="117" t="s">
        <v>63</v>
      </c>
      <c r="D8" s="132"/>
      <c r="E8" s="171"/>
      <c r="F8" s="168">
        <v>1400</v>
      </c>
      <c r="G8" s="117" t="s">
        <v>63</v>
      </c>
      <c r="H8" s="132"/>
      <c r="I8" s="171"/>
      <c r="J8" s="168">
        <v>100</v>
      </c>
      <c r="K8" s="117" t="s">
        <v>65</v>
      </c>
      <c r="M8" s="257">
        <v>43066</v>
      </c>
      <c r="N8" s="192">
        <v>150</v>
      </c>
      <c r="O8" s="258" t="s">
        <v>201</v>
      </c>
    </row>
    <row r="9" spans="1:15" ht="11" customHeight="1" x14ac:dyDescent="0.2">
      <c r="A9" s="171"/>
      <c r="B9" s="170">
        <v>300</v>
      </c>
      <c r="C9" s="117" t="s">
        <v>63</v>
      </c>
      <c r="D9" s="132"/>
      <c r="E9" s="160"/>
      <c r="F9" s="168">
        <v>500</v>
      </c>
      <c r="G9" s="117" t="s">
        <v>63</v>
      </c>
      <c r="H9" s="132"/>
      <c r="I9" s="160">
        <v>42931</v>
      </c>
      <c r="J9" s="168">
        <v>600</v>
      </c>
      <c r="K9" s="117" t="s">
        <v>60</v>
      </c>
      <c r="M9" s="257">
        <v>43075</v>
      </c>
      <c r="N9" s="192">
        <v>100</v>
      </c>
      <c r="O9" s="258" t="s">
        <v>201</v>
      </c>
    </row>
    <row r="10" spans="1:15" ht="11" customHeight="1" x14ac:dyDescent="0.2">
      <c r="A10" s="171"/>
      <c r="B10" s="170">
        <v>900</v>
      </c>
      <c r="C10" s="117" t="s">
        <v>63</v>
      </c>
      <c r="D10" s="132"/>
      <c r="E10" s="171"/>
      <c r="F10" s="168">
        <v>990</v>
      </c>
      <c r="G10" s="117" t="s">
        <v>60</v>
      </c>
      <c r="H10" s="132"/>
      <c r="I10" s="171"/>
      <c r="J10" s="168">
        <v>40</v>
      </c>
      <c r="K10" s="117" t="s">
        <v>63</v>
      </c>
      <c r="M10" s="257">
        <v>43078</v>
      </c>
      <c r="N10" s="192">
        <v>1052</v>
      </c>
      <c r="O10" s="258" t="s">
        <v>201</v>
      </c>
    </row>
    <row r="11" spans="1:15" ht="11" customHeight="1" x14ac:dyDescent="0.2">
      <c r="A11" s="171"/>
      <c r="B11" s="170">
        <v>3900</v>
      </c>
      <c r="C11" s="117" t="s">
        <v>63</v>
      </c>
      <c r="D11" s="132"/>
      <c r="E11" s="160"/>
      <c r="F11" s="168">
        <v>940</v>
      </c>
      <c r="G11" s="117" t="s">
        <v>60</v>
      </c>
      <c r="H11" s="132"/>
      <c r="I11" s="160"/>
      <c r="J11" s="168">
        <v>80</v>
      </c>
      <c r="K11" s="117" t="s">
        <v>65</v>
      </c>
      <c r="M11" s="211"/>
      <c r="N11" s="192">
        <v>5000</v>
      </c>
      <c r="O11" s="258" t="s">
        <v>201</v>
      </c>
    </row>
    <row r="12" spans="1:15" ht="11" customHeight="1" x14ac:dyDescent="0.2">
      <c r="A12" s="171">
        <v>42774</v>
      </c>
      <c r="B12" s="170">
        <v>380</v>
      </c>
      <c r="C12" s="117" t="s">
        <v>63</v>
      </c>
      <c r="D12" s="132"/>
      <c r="E12" s="171"/>
      <c r="F12" s="168">
        <v>1000</v>
      </c>
      <c r="G12" s="117" t="s">
        <v>65</v>
      </c>
      <c r="H12" s="132"/>
      <c r="I12" s="171"/>
      <c r="J12" s="168">
        <v>1260</v>
      </c>
      <c r="K12" s="117" t="s">
        <v>60</v>
      </c>
      <c r="M12" s="211"/>
      <c r="N12" s="192">
        <v>440</v>
      </c>
      <c r="O12" s="258" t="s">
        <v>201</v>
      </c>
    </row>
    <row r="13" spans="1:15" ht="11" customHeight="1" x14ac:dyDescent="0.2">
      <c r="A13" s="171"/>
      <c r="B13" s="170">
        <v>1350</v>
      </c>
      <c r="C13" s="117" t="s">
        <v>63</v>
      </c>
      <c r="D13" s="132"/>
      <c r="E13" s="160"/>
      <c r="F13" s="168">
        <v>1000</v>
      </c>
      <c r="G13" s="117" t="s">
        <v>60</v>
      </c>
      <c r="H13" s="132"/>
      <c r="I13" s="160"/>
      <c r="J13" s="168">
        <v>2600</v>
      </c>
      <c r="K13" s="117" t="s">
        <v>60</v>
      </c>
      <c r="M13" s="211"/>
      <c r="N13" s="192">
        <v>150</v>
      </c>
      <c r="O13" s="258" t="s">
        <v>201</v>
      </c>
    </row>
    <row r="14" spans="1:15" ht="11" customHeight="1" x14ac:dyDescent="0.2">
      <c r="A14" s="171"/>
      <c r="B14" s="170">
        <v>40</v>
      </c>
      <c r="C14" s="117" t="s">
        <v>63</v>
      </c>
      <c r="D14" s="132"/>
      <c r="E14" s="171"/>
      <c r="F14" s="168">
        <v>200</v>
      </c>
      <c r="G14" s="117" t="s">
        <v>63</v>
      </c>
      <c r="H14" s="132"/>
      <c r="I14" s="171">
        <v>42932</v>
      </c>
      <c r="J14" s="168">
        <v>100</v>
      </c>
      <c r="K14" s="117" t="s">
        <v>63</v>
      </c>
      <c r="M14" s="211"/>
      <c r="N14" s="192">
        <v>210</v>
      </c>
      <c r="O14" s="258" t="s">
        <v>201</v>
      </c>
    </row>
    <row r="15" spans="1:15" ht="11" customHeight="1" x14ac:dyDescent="0.2">
      <c r="A15" s="171"/>
      <c r="B15" s="170">
        <v>600</v>
      </c>
      <c r="C15" s="117" t="s">
        <v>63</v>
      </c>
      <c r="D15" s="132"/>
      <c r="E15" s="160"/>
      <c r="F15" s="168">
        <v>2000</v>
      </c>
      <c r="G15" s="117" t="s">
        <v>65</v>
      </c>
      <c r="H15" s="132"/>
      <c r="I15" s="160"/>
      <c r="J15" s="168">
        <v>1400</v>
      </c>
      <c r="K15" s="117" t="s">
        <v>63</v>
      </c>
      <c r="M15" s="211"/>
      <c r="N15" s="192">
        <v>400</v>
      </c>
      <c r="O15" s="258" t="s">
        <v>201</v>
      </c>
    </row>
    <row r="16" spans="1:15" ht="11" customHeight="1" x14ac:dyDescent="0.2">
      <c r="A16" s="171">
        <v>42775</v>
      </c>
      <c r="B16" s="170">
        <v>1050</v>
      </c>
      <c r="C16" s="117" t="s">
        <v>63</v>
      </c>
      <c r="D16" s="132"/>
      <c r="E16" s="171"/>
      <c r="F16" s="168">
        <v>2000</v>
      </c>
      <c r="G16" s="117" t="s">
        <v>60</v>
      </c>
      <c r="H16" s="132"/>
      <c r="I16" s="171"/>
      <c r="J16" s="168">
        <v>300</v>
      </c>
      <c r="K16" s="117" t="s">
        <v>60</v>
      </c>
      <c r="M16" s="211"/>
      <c r="N16" s="192">
        <v>30</v>
      </c>
      <c r="O16" s="258" t="s">
        <v>201</v>
      </c>
    </row>
    <row r="17" spans="1:15" ht="11" customHeight="1" x14ac:dyDescent="0.2">
      <c r="A17" s="171">
        <v>42776</v>
      </c>
      <c r="B17" s="170">
        <v>130</v>
      </c>
      <c r="C17" s="117" t="s">
        <v>63</v>
      </c>
      <c r="D17" s="132"/>
      <c r="E17" s="160"/>
      <c r="F17" s="168">
        <v>1800</v>
      </c>
      <c r="G17" s="117" t="s">
        <v>60</v>
      </c>
      <c r="H17" s="132"/>
      <c r="I17" s="160">
        <v>42938</v>
      </c>
      <c r="J17" s="168">
        <v>80</v>
      </c>
      <c r="K17" s="117" t="s">
        <v>65</v>
      </c>
      <c r="M17" s="211"/>
      <c r="N17" s="192">
        <v>250</v>
      </c>
      <c r="O17" s="258" t="s">
        <v>201</v>
      </c>
    </row>
    <row r="18" spans="1:15" ht="11" customHeight="1" x14ac:dyDescent="0.2">
      <c r="A18" s="171"/>
      <c r="B18" s="170">
        <v>40</v>
      </c>
      <c r="C18" s="117" t="s">
        <v>63</v>
      </c>
      <c r="D18" s="132"/>
      <c r="E18" s="171"/>
      <c r="F18" s="168">
        <v>30</v>
      </c>
      <c r="G18" s="117" t="s">
        <v>63</v>
      </c>
      <c r="H18" s="132"/>
      <c r="I18" s="171"/>
      <c r="J18" s="168">
        <v>800</v>
      </c>
      <c r="K18" s="117" t="s">
        <v>63</v>
      </c>
      <c r="M18" s="211"/>
      <c r="N18" s="192">
        <v>10</v>
      </c>
      <c r="O18" s="258" t="s">
        <v>201</v>
      </c>
    </row>
    <row r="19" spans="1:15" ht="11" customHeight="1" x14ac:dyDescent="0.2">
      <c r="A19" s="171"/>
      <c r="B19" s="170">
        <v>140</v>
      </c>
      <c r="C19" s="117" t="s">
        <v>63</v>
      </c>
      <c r="D19" s="132"/>
      <c r="E19" s="160"/>
      <c r="F19" s="168">
        <v>80</v>
      </c>
      <c r="G19" s="117" t="s">
        <v>63</v>
      </c>
      <c r="H19" s="132"/>
      <c r="I19" s="160"/>
      <c r="J19" s="168">
        <v>800</v>
      </c>
      <c r="K19" s="117" t="s">
        <v>60</v>
      </c>
      <c r="M19" s="211"/>
      <c r="N19" s="192">
        <v>400</v>
      </c>
      <c r="O19" s="258" t="s">
        <v>201</v>
      </c>
    </row>
    <row r="20" spans="1:15" ht="11" customHeight="1" x14ac:dyDescent="0.2">
      <c r="A20" s="171">
        <v>42777</v>
      </c>
      <c r="B20" s="170">
        <v>40</v>
      </c>
      <c r="C20" s="117" t="s">
        <v>63</v>
      </c>
      <c r="D20" s="132"/>
      <c r="E20" s="171">
        <v>42832</v>
      </c>
      <c r="F20" s="168">
        <v>200</v>
      </c>
      <c r="G20" s="117" t="s">
        <v>60</v>
      </c>
      <c r="H20" s="132"/>
      <c r="I20" s="171"/>
      <c r="J20" s="168">
        <v>800</v>
      </c>
      <c r="K20" s="117" t="s">
        <v>65</v>
      </c>
      <c r="M20" s="211"/>
      <c r="N20" s="192">
        <v>1000</v>
      </c>
      <c r="O20" s="258" t="s">
        <v>201</v>
      </c>
    </row>
    <row r="21" spans="1:15" ht="11" customHeight="1" x14ac:dyDescent="0.2">
      <c r="A21" s="171"/>
      <c r="B21" s="170">
        <v>50</v>
      </c>
      <c r="C21" s="117" t="s">
        <v>60</v>
      </c>
      <c r="D21" s="132"/>
      <c r="E21" s="160">
        <v>42833</v>
      </c>
      <c r="F21" s="168">
        <v>20</v>
      </c>
      <c r="G21" s="117" t="s">
        <v>65</v>
      </c>
      <c r="H21" s="132"/>
      <c r="I21" s="160"/>
      <c r="J21" s="168">
        <v>1200</v>
      </c>
      <c r="K21" s="117" t="s">
        <v>90</v>
      </c>
      <c r="M21" s="211"/>
      <c r="N21" s="192">
        <v>1200</v>
      </c>
      <c r="O21" s="258" t="s">
        <v>201</v>
      </c>
    </row>
    <row r="22" spans="1:15" ht="11" customHeight="1" x14ac:dyDescent="0.2">
      <c r="A22" s="171"/>
      <c r="B22" s="170">
        <v>40</v>
      </c>
      <c r="C22" s="117" t="s">
        <v>60</v>
      </c>
      <c r="D22" s="132"/>
      <c r="E22" s="171"/>
      <c r="F22" s="168">
        <v>1500</v>
      </c>
      <c r="G22" s="117" t="s">
        <v>63</v>
      </c>
      <c r="H22" s="132"/>
      <c r="I22" s="171"/>
      <c r="J22" s="168">
        <v>1600</v>
      </c>
      <c r="K22" s="117" t="s">
        <v>62</v>
      </c>
      <c r="M22" s="211"/>
      <c r="N22" s="192">
        <v>1000</v>
      </c>
      <c r="O22" s="258" t="s">
        <v>201</v>
      </c>
    </row>
    <row r="23" spans="1:15" ht="11" customHeight="1" thickBot="1" x14ac:dyDescent="0.25">
      <c r="A23" s="171">
        <v>42783</v>
      </c>
      <c r="B23" s="170">
        <v>140</v>
      </c>
      <c r="C23" s="117" t="s">
        <v>63</v>
      </c>
      <c r="D23" s="132"/>
      <c r="E23" s="160"/>
      <c r="F23" s="168">
        <v>400</v>
      </c>
      <c r="G23" s="117" t="s">
        <v>60</v>
      </c>
      <c r="H23" s="132"/>
      <c r="I23" s="160">
        <v>42953</v>
      </c>
      <c r="J23" s="168">
        <v>120</v>
      </c>
      <c r="K23" s="117" t="s">
        <v>65</v>
      </c>
      <c r="M23" s="212"/>
      <c r="N23" s="193">
        <v>280</v>
      </c>
      <c r="O23" s="261" t="s">
        <v>201</v>
      </c>
    </row>
    <row r="24" spans="1:15" ht="11" customHeight="1" thickBot="1" x14ac:dyDescent="0.25">
      <c r="A24" s="171"/>
      <c r="B24" s="170">
        <v>120</v>
      </c>
      <c r="C24" s="117" t="s">
        <v>63</v>
      </c>
      <c r="D24" s="132"/>
      <c r="E24" s="171"/>
      <c r="F24" s="168">
        <v>10</v>
      </c>
      <c r="G24" s="117" t="s">
        <v>65</v>
      </c>
      <c r="H24" s="132"/>
      <c r="I24" s="171">
        <v>42957</v>
      </c>
      <c r="J24" s="168">
        <v>410</v>
      </c>
      <c r="K24" s="117" t="s">
        <v>62</v>
      </c>
      <c r="M24" s="191" t="s">
        <v>202</v>
      </c>
      <c r="N24" s="263">
        <f>SUM(N3:N23)</f>
        <v>13052</v>
      </c>
      <c r="O24" s="262"/>
    </row>
    <row r="25" spans="1:15" ht="11" customHeight="1" x14ac:dyDescent="0.2">
      <c r="A25" s="171"/>
      <c r="B25" s="170">
        <v>10</v>
      </c>
      <c r="C25" s="117" t="s">
        <v>60</v>
      </c>
      <c r="D25" s="132"/>
      <c r="E25" s="160">
        <v>42834</v>
      </c>
      <c r="F25" s="168">
        <v>20</v>
      </c>
      <c r="G25" s="117" t="s">
        <v>62</v>
      </c>
      <c r="H25" s="132"/>
      <c r="I25" s="160">
        <v>42965</v>
      </c>
      <c r="J25" s="168">
        <v>940</v>
      </c>
      <c r="K25" s="117" t="s">
        <v>63</v>
      </c>
    </row>
    <row r="26" spans="1:15" ht="11" customHeight="1" x14ac:dyDescent="0.2">
      <c r="A26" s="171"/>
      <c r="B26" s="170">
        <v>10</v>
      </c>
      <c r="C26" s="117" t="s">
        <v>60</v>
      </c>
      <c r="D26" s="132"/>
      <c r="E26" s="171"/>
      <c r="F26" s="168">
        <v>20</v>
      </c>
      <c r="G26" s="117" t="s">
        <v>65</v>
      </c>
      <c r="H26" s="132"/>
      <c r="I26" s="171">
        <v>42968</v>
      </c>
      <c r="J26" s="168">
        <v>160</v>
      </c>
      <c r="K26" s="117" t="s">
        <v>65</v>
      </c>
    </row>
    <row r="27" spans="1:15" ht="11" customHeight="1" x14ac:dyDescent="0.2">
      <c r="A27" s="171">
        <v>42784</v>
      </c>
      <c r="B27" s="170">
        <v>170</v>
      </c>
      <c r="C27" s="117" t="s">
        <v>63</v>
      </c>
      <c r="D27" s="132"/>
      <c r="E27" s="160"/>
      <c r="F27" s="168">
        <v>20</v>
      </c>
      <c r="G27" s="117" t="s">
        <v>62</v>
      </c>
      <c r="H27" s="132"/>
      <c r="I27" s="160"/>
      <c r="J27" s="168">
        <v>800</v>
      </c>
      <c r="K27" s="117" t="s">
        <v>63</v>
      </c>
    </row>
    <row r="28" spans="1:15" ht="11" customHeight="1" x14ac:dyDescent="0.2">
      <c r="A28" s="171"/>
      <c r="B28" s="170">
        <v>1000</v>
      </c>
      <c r="C28" s="117" t="s">
        <v>60</v>
      </c>
      <c r="D28" s="132"/>
      <c r="E28" s="171"/>
      <c r="F28" s="168">
        <v>1430</v>
      </c>
      <c r="G28" s="117" t="s">
        <v>63</v>
      </c>
      <c r="H28" s="132"/>
      <c r="I28" s="171"/>
      <c r="J28" s="168">
        <v>1000</v>
      </c>
      <c r="K28" s="117" t="s">
        <v>62</v>
      </c>
    </row>
    <row r="29" spans="1:15" ht="11" customHeight="1" x14ac:dyDescent="0.2">
      <c r="A29" s="171"/>
      <c r="B29" s="170">
        <v>170</v>
      </c>
      <c r="C29" s="117" t="s">
        <v>63</v>
      </c>
      <c r="D29" s="132"/>
      <c r="E29" s="160">
        <v>42836</v>
      </c>
      <c r="F29" s="168">
        <v>600</v>
      </c>
      <c r="G29" s="117" t="s">
        <v>65</v>
      </c>
      <c r="H29" s="132"/>
      <c r="I29" s="160"/>
      <c r="J29" s="168">
        <v>600</v>
      </c>
      <c r="K29" s="117" t="s">
        <v>62</v>
      </c>
    </row>
    <row r="30" spans="1:15" ht="11" customHeight="1" x14ac:dyDescent="0.2">
      <c r="A30" s="171"/>
      <c r="B30" s="170">
        <v>1000</v>
      </c>
      <c r="C30" s="117" t="s">
        <v>60</v>
      </c>
      <c r="D30" s="132"/>
      <c r="E30" s="171">
        <v>42841</v>
      </c>
      <c r="F30" s="168">
        <v>500</v>
      </c>
      <c r="G30" s="117" t="s">
        <v>63</v>
      </c>
      <c r="H30" s="132"/>
      <c r="I30" s="171"/>
      <c r="J30" s="168">
        <v>300</v>
      </c>
      <c r="K30" s="117" t="s">
        <v>65</v>
      </c>
    </row>
    <row r="31" spans="1:15" ht="11" customHeight="1" x14ac:dyDescent="0.2">
      <c r="A31" s="171"/>
      <c r="B31" s="170">
        <v>400</v>
      </c>
      <c r="C31" s="117" t="s">
        <v>60</v>
      </c>
      <c r="D31" s="132"/>
      <c r="E31" s="160"/>
      <c r="F31" s="168">
        <v>300</v>
      </c>
      <c r="G31" s="117" t="s">
        <v>62</v>
      </c>
      <c r="H31" s="132"/>
      <c r="I31" s="160"/>
      <c r="J31" s="168">
        <v>30</v>
      </c>
      <c r="K31" s="117" t="s">
        <v>63</v>
      </c>
    </row>
    <row r="32" spans="1:15" ht="11" customHeight="1" x14ac:dyDescent="0.2">
      <c r="A32" s="171"/>
      <c r="B32" s="170">
        <v>2000</v>
      </c>
      <c r="C32" s="117" t="s">
        <v>63</v>
      </c>
      <c r="D32" s="132"/>
      <c r="E32" s="171">
        <v>42848</v>
      </c>
      <c r="F32" s="168">
        <v>600</v>
      </c>
      <c r="G32" s="117" t="s">
        <v>62</v>
      </c>
      <c r="H32" s="132"/>
      <c r="I32" s="171"/>
      <c r="J32" s="168">
        <v>810</v>
      </c>
      <c r="K32" s="117" t="s">
        <v>65</v>
      </c>
    </row>
    <row r="33" spans="1:11" ht="11" customHeight="1" x14ac:dyDescent="0.2">
      <c r="A33" s="171"/>
      <c r="B33" s="170">
        <v>40</v>
      </c>
      <c r="C33" s="117" t="s">
        <v>60</v>
      </c>
      <c r="D33" s="132"/>
      <c r="E33" s="160"/>
      <c r="F33" s="168">
        <v>300</v>
      </c>
      <c r="G33" s="117" t="s">
        <v>65</v>
      </c>
      <c r="H33" s="132"/>
      <c r="I33" s="160"/>
      <c r="J33" s="168">
        <v>20</v>
      </c>
      <c r="K33" s="117" t="s">
        <v>60</v>
      </c>
    </row>
    <row r="34" spans="1:11" ht="11" customHeight="1" x14ac:dyDescent="0.2">
      <c r="A34" s="171"/>
      <c r="B34" s="170">
        <v>960</v>
      </c>
      <c r="C34" s="117" t="s">
        <v>63</v>
      </c>
      <c r="D34" s="132"/>
      <c r="E34" s="171">
        <v>42853</v>
      </c>
      <c r="F34" s="168">
        <v>60</v>
      </c>
      <c r="G34" s="117" t="s">
        <v>63</v>
      </c>
      <c r="H34" s="132"/>
      <c r="I34" s="171"/>
      <c r="J34" s="168">
        <v>3800</v>
      </c>
      <c r="K34" s="117" t="s">
        <v>63</v>
      </c>
    </row>
    <row r="35" spans="1:11" ht="11" customHeight="1" x14ac:dyDescent="0.2">
      <c r="A35" s="171"/>
      <c r="B35" s="170">
        <v>200</v>
      </c>
      <c r="C35" s="117" t="s">
        <v>63</v>
      </c>
      <c r="D35" s="132"/>
      <c r="E35" s="160"/>
      <c r="F35" s="168">
        <v>550</v>
      </c>
      <c r="G35" s="117" t="s">
        <v>65</v>
      </c>
      <c r="H35" s="132"/>
      <c r="I35" s="160"/>
      <c r="J35" s="168">
        <v>2000</v>
      </c>
      <c r="K35" s="117" t="s">
        <v>60</v>
      </c>
    </row>
    <row r="36" spans="1:11" ht="11" customHeight="1" x14ac:dyDescent="0.2">
      <c r="A36" s="171"/>
      <c r="B36" s="170">
        <v>1800</v>
      </c>
      <c r="C36" s="117" t="s">
        <v>63</v>
      </c>
      <c r="D36" s="132"/>
      <c r="E36" s="171">
        <v>42855</v>
      </c>
      <c r="F36" s="168">
        <v>500</v>
      </c>
      <c r="G36" s="117" t="s">
        <v>60</v>
      </c>
      <c r="H36" s="132"/>
      <c r="I36" s="171"/>
      <c r="J36" s="168">
        <v>800</v>
      </c>
      <c r="K36" s="117" t="s">
        <v>62</v>
      </c>
    </row>
    <row r="37" spans="1:11" ht="11" customHeight="1" x14ac:dyDescent="0.2">
      <c r="A37" s="171"/>
      <c r="B37" s="170">
        <v>1000</v>
      </c>
      <c r="C37" s="117" t="s">
        <v>60</v>
      </c>
      <c r="D37" s="132"/>
      <c r="E37" s="160"/>
      <c r="F37" s="168">
        <v>20</v>
      </c>
      <c r="G37" s="117" t="s">
        <v>63</v>
      </c>
      <c r="H37" s="132"/>
      <c r="I37" s="160"/>
      <c r="J37" s="168">
        <v>20</v>
      </c>
      <c r="K37" s="117" t="s">
        <v>65</v>
      </c>
    </row>
    <row r="38" spans="1:11" ht="11" customHeight="1" x14ac:dyDescent="0.2">
      <c r="A38" s="171"/>
      <c r="B38" s="170">
        <v>2600</v>
      </c>
      <c r="C38" s="117" t="s">
        <v>63</v>
      </c>
      <c r="D38" s="132"/>
      <c r="E38" s="171">
        <v>42858</v>
      </c>
      <c r="F38" s="168">
        <v>210</v>
      </c>
      <c r="G38" s="117" t="s">
        <v>62</v>
      </c>
      <c r="H38" s="132"/>
      <c r="I38" s="171"/>
      <c r="J38" s="168">
        <v>200</v>
      </c>
      <c r="K38" s="117" t="s">
        <v>65</v>
      </c>
    </row>
    <row r="39" spans="1:11" ht="11" customHeight="1" x14ac:dyDescent="0.2">
      <c r="A39" s="171"/>
      <c r="B39" s="170">
        <v>2600</v>
      </c>
      <c r="C39" s="117" t="s">
        <v>63</v>
      </c>
      <c r="D39" s="132"/>
      <c r="E39" s="160">
        <v>42859</v>
      </c>
      <c r="F39" s="168">
        <v>500</v>
      </c>
      <c r="G39" s="117" t="s">
        <v>65</v>
      </c>
      <c r="H39" s="132"/>
      <c r="I39" s="160"/>
      <c r="J39" s="168">
        <v>20</v>
      </c>
      <c r="K39" s="117" t="s">
        <v>63</v>
      </c>
    </row>
    <row r="40" spans="1:11" ht="11" customHeight="1" x14ac:dyDescent="0.2">
      <c r="A40" s="171"/>
      <c r="B40" s="170">
        <v>200</v>
      </c>
      <c r="C40" s="117" t="s">
        <v>63</v>
      </c>
      <c r="D40" s="132"/>
      <c r="E40" s="171"/>
      <c r="F40" s="168">
        <v>10</v>
      </c>
      <c r="G40" s="117" t="s">
        <v>65</v>
      </c>
      <c r="H40" s="132"/>
      <c r="I40" s="171"/>
      <c r="J40" s="168">
        <v>40</v>
      </c>
      <c r="K40" s="117" t="s">
        <v>65</v>
      </c>
    </row>
    <row r="41" spans="1:11" ht="11" customHeight="1" x14ac:dyDescent="0.2">
      <c r="A41" s="171">
        <v>42785</v>
      </c>
      <c r="B41" s="170">
        <v>10</v>
      </c>
      <c r="C41" s="117" t="s">
        <v>60</v>
      </c>
      <c r="D41" s="132"/>
      <c r="E41" s="160"/>
      <c r="F41" s="168">
        <v>1250</v>
      </c>
      <c r="G41" s="117" t="s">
        <v>63</v>
      </c>
      <c r="H41" s="132"/>
      <c r="I41" s="160"/>
      <c r="J41" s="168">
        <v>40</v>
      </c>
      <c r="K41" s="117" t="s">
        <v>65</v>
      </c>
    </row>
    <row r="42" spans="1:11" ht="11" customHeight="1" x14ac:dyDescent="0.2">
      <c r="A42" s="171"/>
      <c r="B42" s="170">
        <v>700</v>
      </c>
      <c r="C42" s="117" t="s">
        <v>61</v>
      </c>
      <c r="D42" s="132"/>
      <c r="E42" s="171">
        <v>42860</v>
      </c>
      <c r="F42" s="168">
        <v>640</v>
      </c>
      <c r="G42" s="117" t="s">
        <v>65</v>
      </c>
      <c r="H42" s="132"/>
      <c r="I42" s="171"/>
      <c r="J42" s="168">
        <v>200</v>
      </c>
      <c r="K42" s="117" t="s">
        <v>65</v>
      </c>
    </row>
    <row r="43" spans="1:11" ht="11" customHeight="1" x14ac:dyDescent="0.2">
      <c r="A43" s="171"/>
      <c r="B43" s="170">
        <v>700</v>
      </c>
      <c r="C43" s="117" t="s">
        <v>60</v>
      </c>
      <c r="D43" s="132"/>
      <c r="E43" s="160"/>
      <c r="F43" s="168">
        <v>400</v>
      </c>
      <c r="G43" s="117" t="s">
        <v>65</v>
      </c>
      <c r="H43" s="132"/>
      <c r="I43" s="160">
        <v>42972</v>
      </c>
      <c r="J43" s="168">
        <v>200</v>
      </c>
      <c r="K43" s="117" t="s">
        <v>60</v>
      </c>
    </row>
    <row r="44" spans="1:11" ht="11" customHeight="1" x14ac:dyDescent="0.2">
      <c r="A44" s="171"/>
      <c r="B44" s="170">
        <v>10</v>
      </c>
      <c r="C44" s="117" t="s">
        <v>61</v>
      </c>
      <c r="D44" s="132"/>
      <c r="E44" s="171"/>
      <c r="F44" s="168">
        <v>70</v>
      </c>
      <c r="G44" s="117" t="s">
        <v>65</v>
      </c>
      <c r="H44" s="132"/>
      <c r="I44" s="171"/>
      <c r="J44" s="168">
        <v>450</v>
      </c>
      <c r="K44" s="117" t="s">
        <v>63</v>
      </c>
    </row>
    <row r="45" spans="1:11" ht="11" customHeight="1" x14ac:dyDescent="0.2">
      <c r="A45" s="171"/>
      <c r="B45" s="170">
        <v>40</v>
      </c>
      <c r="C45" s="117" t="s">
        <v>61</v>
      </c>
      <c r="D45" s="132"/>
      <c r="E45" s="160"/>
      <c r="F45" s="168">
        <v>300</v>
      </c>
      <c r="G45" s="117" t="s">
        <v>60</v>
      </c>
      <c r="H45" s="132"/>
      <c r="I45" s="160">
        <v>42973</v>
      </c>
      <c r="J45" s="168">
        <v>300</v>
      </c>
      <c r="K45" s="117" t="s">
        <v>65</v>
      </c>
    </row>
    <row r="46" spans="1:11" ht="11" customHeight="1" x14ac:dyDescent="0.2">
      <c r="A46" s="171">
        <v>42790</v>
      </c>
      <c r="B46" s="170">
        <v>480</v>
      </c>
      <c r="C46" s="117" t="s">
        <v>63</v>
      </c>
      <c r="D46" s="132"/>
      <c r="E46" s="171"/>
      <c r="F46" s="168">
        <v>400</v>
      </c>
      <c r="G46" s="117" t="s">
        <v>63</v>
      </c>
      <c r="H46" s="132"/>
      <c r="I46" s="171"/>
      <c r="J46" s="168">
        <v>200</v>
      </c>
      <c r="K46" s="117" t="s">
        <v>65</v>
      </c>
    </row>
    <row r="47" spans="1:11" ht="11" customHeight="1" x14ac:dyDescent="0.2">
      <c r="A47" s="171">
        <v>42791</v>
      </c>
      <c r="B47" s="170">
        <v>400</v>
      </c>
      <c r="C47" s="117" t="s">
        <v>63</v>
      </c>
      <c r="D47" s="132"/>
      <c r="E47" s="160">
        <v>42861</v>
      </c>
      <c r="F47" s="168">
        <v>200</v>
      </c>
      <c r="G47" s="117" t="s">
        <v>65</v>
      </c>
      <c r="H47" s="132"/>
      <c r="I47" s="160">
        <v>42974</v>
      </c>
      <c r="J47" s="168">
        <v>500</v>
      </c>
      <c r="K47" s="117" t="s">
        <v>65</v>
      </c>
    </row>
    <row r="48" spans="1:11" ht="11" customHeight="1" x14ac:dyDescent="0.2">
      <c r="A48" s="171"/>
      <c r="B48" s="170">
        <v>240</v>
      </c>
      <c r="C48" s="117" t="s">
        <v>60</v>
      </c>
      <c r="D48" s="132"/>
      <c r="E48" s="171"/>
      <c r="F48" s="168">
        <v>70</v>
      </c>
      <c r="G48" s="117" t="s">
        <v>65</v>
      </c>
      <c r="H48" s="132"/>
      <c r="I48" s="171">
        <v>42980</v>
      </c>
      <c r="J48" s="168">
        <v>100</v>
      </c>
      <c r="K48" s="117" t="s">
        <v>65</v>
      </c>
    </row>
    <row r="49" spans="1:11" ht="11" customHeight="1" x14ac:dyDescent="0.2">
      <c r="A49" s="171"/>
      <c r="B49" s="170">
        <v>200</v>
      </c>
      <c r="C49" s="117" t="s">
        <v>60</v>
      </c>
      <c r="D49" s="132"/>
      <c r="E49" s="160"/>
      <c r="F49" s="168">
        <v>650</v>
      </c>
      <c r="G49" s="117" t="s">
        <v>65</v>
      </c>
      <c r="H49" s="132"/>
      <c r="I49" s="160">
        <v>42981</v>
      </c>
      <c r="J49" s="168">
        <v>260</v>
      </c>
      <c r="K49" s="117" t="s">
        <v>63</v>
      </c>
    </row>
    <row r="50" spans="1:11" ht="11" customHeight="1" x14ac:dyDescent="0.2">
      <c r="A50" s="171"/>
      <c r="B50" s="170">
        <v>740</v>
      </c>
      <c r="C50" s="117" t="s">
        <v>61</v>
      </c>
      <c r="D50" s="132"/>
      <c r="E50" s="171">
        <v>42862</v>
      </c>
      <c r="F50" s="168">
        <v>1500</v>
      </c>
      <c r="G50" s="117" t="s">
        <v>65</v>
      </c>
      <c r="H50" s="132"/>
      <c r="I50" s="171">
        <v>42988</v>
      </c>
      <c r="J50" s="168">
        <v>200</v>
      </c>
      <c r="K50" s="117" t="s">
        <v>63</v>
      </c>
    </row>
    <row r="51" spans="1:11" ht="11" customHeight="1" x14ac:dyDescent="0.2">
      <c r="A51" s="171"/>
      <c r="B51" s="170">
        <v>300</v>
      </c>
      <c r="C51" s="117" t="s">
        <v>63</v>
      </c>
      <c r="D51" s="132"/>
      <c r="E51" s="160"/>
      <c r="F51" s="168">
        <v>100</v>
      </c>
      <c r="G51" s="117" t="s">
        <v>63</v>
      </c>
      <c r="H51" s="132"/>
      <c r="I51" s="160"/>
      <c r="J51" s="168">
        <v>300</v>
      </c>
      <c r="K51" s="152" t="s">
        <v>60</v>
      </c>
    </row>
    <row r="52" spans="1:11" ht="11" customHeight="1" x14ac:dyDescent="0.2">
      <c r="A52" s="171"/>
      <c r="B52" s="170">
        <v>10</v>
      </c>
      <c r="C52" s="117" t="s">
        <v>60</v>
      </c>
      <c r="D52" s="132"/>
      <c r="E52" s="171">
        <v>42863</v>
      </c>
      <c r="F52" s="168">
        <v>180</v>
      </c>
      <c r="G52" s="117" t="s">
        <v>63</v>
      </c>
      <c r="H52" s="132"/>
      <c r="I52" s="171">
        <v>42994</v>
      </c>
      <c r="J52" s="168">
        <v>300</v>
      </c>
      <c r="K52" s="152" t="s">
        <v>62</v>
      </c>
    </row>
    <row r="53" spans="1:11" ht="11" customHeight="1" x14ac:dyDescent="0.2">
      <c r="A53" s="171"/>
      <c r="B53" s="170">
        <v>30</v>
      </c>
      <c r="C53" s="117" t="s">
        <v>60</v>
      </c>
      <c r="D53" s="132"/>
      <c r="E53" s="160">
        <v>42875</v>
      </c>
      <c r="F53" s="168">
        <v>300</v>
      </c>
      <c r="G53" s="152" t="s">
        <v>60</v>
      </c>
      <c r="H53" s="132"/>
      <c r="I53" s="160">
        <v>43001</v>
      </c>
      <c r="J53" s="168">
        <v>800</v>
      </c>
      <c r="K53" s="152" t="s">
        <v>65</v>
      </c>
    </row>
    <row r="54" spans="1:11" ht="11" customHeight="1" x14ac:dyDescent="0.2">
      <c r="A54" s="171"/>
      <c r="B54" s="170">
        <v>40</v>
      </c>
      <c r="C54" s="117" t="s">
        <v>60</v>
      </c>
      <c r="D54" s="132"/>
      <c r="E54" s="171"/>
      <c r="F54" s="168">
        <v>250</v>
      </c>
      <c r="G54" s="152" t="s">
        <v>62</v>
      </c>
      <c r="H54" s="132"/>
      <c r="I54" s="171"/>
      <c r="J54" s="168">
        <v>200</v>
      </c>
      <c r="K54" s="152" t="s">
        <v>63</v>
      </c>
    </row>
    <row r="55" spans="1:11" ht="11" customHeight="1" x14ac:dyDescent="0.2">
      <c r="A55" s="171"/>
      <c r="B55" s="170">
        <v>840</v>
      </c>
      <c r="C55" s="117" t="s">
        <v>60</v>
      </c>
      <c r="D55" s="132"/>
      <c r="E55" s="160"/>
      <c r="F55" s="168">
        <v>40</v>
      </c>
      <c r="G55" s="152" t="s">
        <v>65</v>
      </c>
      <c r="H55" s="132"/>
      <c r="I55" s="160">
        <v>43008</v>
      </c>
      <c r="J55" s="168">
        <v>250</v>
      </c>
      <c r="K55" s="152" t="s">
        <v>60</v>
      </c>
    </row>
    <row r="56" spans="1:11" ht="11" customHeight="1" x14ac:dyDescent="0.2">
      <c r="A56" s="171"/>
      <c r="B56" s="170">
        <v>800</v>
      </c>
      <c r="C56" s="117" t="s">
        <v>60</v>
      </c>
      <c r="D56" s="132"/>
      <c r="E56" s="171"/>
      <c r="F56" s="168">
        <v>700</v>
      </c>
      <c r="G56" s="152" t="s">
        <v>63</v>
      </c>
      <c r="H56" s="132"/>
      <c r="I56" s="160">
        <v>43009</v>
      </c>
      <c r="J56" s="168">
        <v>400</v>
      </c>
      <c r="K56" s="152" t="s">
        <v>65</v>
      </c>
    </row>
    <row r="57" spans="1:11" ht="11" customHeight="1" x14ac:dyDescent="0.2">
      <c r="A57" s="171">
        <v>42792</v>
      </c>
      <c r="B57" s="170">
        <v>20</v>
      </c>
      <c r="C57" s="117" t="s">
        <v>63</v>
      </c>
      <c r="D57" s="132"/>
      <c r="E57" s="160">
        <v>42880</v>
      </c>
      <c r="F57" s="168">
        <v>360</v>
      </c>
      <c r="G57" s="152" t="s">
        <v>65</v>
      </c>
      <c r="H57" s="132"/>
      <c r="I57" s="171">
        <v>43022</v>
      </c>
      <c r="J57" s="168">
        <v>300</v>
      </c>
      <c r="K57" s="152" t="s">
        <v>60</v>
      </c>
    </row>
    <row r="58" spans="1:11" ht="11" customHeight="1" x14ac:dyDescent="0.2">
      <c r="A58" s="171">
        <v>42796</v>
      </c>
      <c r="B58" s="170">
        <v>10</v>
      </c>
      <c r="C58" s="117" t="s">
        <v>63</v>
      </c>
      <c r="D58" s="132"/>
      <c r="E58" s="171">
        <v>42883</v>
      </c>
      <c r="F58" s="168">
        <v>500</v>
      </c>
      <c r="G58" s="152" t="s">
        <v>62</v>
      </c>
      <c r="H58" s="132"/>
      <c r="I58" s="160">
        <v>43029</v>
      </c>
      <c r="J58" s="168">
        <v>60</v>
      </c>
      <c r="K58" s="152" t="s">
        <v>62</v>
      </c>
    </row>
    <row r="59" spans="1:11" ht="11" customHeight="1" x14ac:dyDescent="0.2">
      <c r="A59" s="171">
        <v>42800</v>
      </c>
      <c r="B59" s="170">
        <v>200</v>
      </c>
      <c r="C59" s="152" t="s">
        <v>63</v>
      </c>
      <c r="D59" s="132"/>
      <c r="E59" s="160"/>
      <c r="F59" s="168">
        <v>160</v>
      </c>
      <c r="G59" s="117" t="s">
        <v>62</v>
      </c>
      <c r="H59" s="132"/>
      <c r="I59" s="171"/>
      <c r="J59" s="168">
        <v>150</v>
      </c>
      <c r="K59" s="152" t="s">
        <v>63</v>
      </c>
    </row>
    <row r="60" spans="1:11" ht="11" customHeight="1" x14ac:dyDescent="0.2">
      <c r="A60" s="171">
        <v>42819</v>
      </c>
      <c r="B60" s="170">
        <v>600</v>
      </c>
      <c r="C60" s="152" t="s">
        <v>63</v>
      </c>
      <c r="D60" s="132"/>
      <c r="E60" s="171"/>
      <c r="F60" s="168">
        <v>500</v>
      </c>
      <c r="G60" s="117" t="s">
        <v>62</v>
      </c>
      <c r="H60" s="132"/>
      <c r="I60" s="160"/>
      <c r="J60" s="168">
        <v>1200</v>
      </c>
      <c r="K60" s="152" t="s">
        <v>65</v>
      </c>
    </row>
    <row r="61" spans="1:11" ht="11" customHeight="1" x14ac:dyDescent="0.2">
      <c r="A61" s="171"/>
      <c r="B61" s="170">
        <v>290</v>
      </c>
      <c r="C61" s="152" t="s">
        <v>63</v>
      </c>
      <c r="D61" s="132"/>
      <c r="E61" s="160">
        <v>42889</v>
      </c>
      <c r="F61" s="168">
        <v>330</v>
      </c>
      <c r="G61" s="117" t="s">
        <v>63</v>
      </c>
      <c r="H61" s="132"/>
      <c r="I61" s="171"/>
      <c r="J61" s="168">
        <v>1000</v>
      </c>
      <c r="K61" s="152" t="s">
        <v>62</v>
      </c>
    </row>
    <row r="62" spans="1:11" ht="11" customHeight="1" x14ac:dyDescent="0.2">
      <c r="A62" s="171"/>
      <c r="B62" s="170">
        <v>20</v>
      </c>
      <c r="C62" s="152" t="s">
        <v>63</v>
      </c>
      <c r="D62" s="132"/>
      <c r="E62" s="171">
        <v>42890</v>
      </c>
      <c r="F62" s="168">
        <v>200</v>
      </c>
      <c r="G62" s="117" t="s">
        <v>63</v>
      </c>
      <c r="H62" s="132"/>
      <c r="I62" s="160"/>
      <c r="J62" s="168">
        <v>110</v>
      </c>
      <c r="K62" s="152" t="s">
        <v>63</v>
      </c>
    </row>
    <row r="63" spans="1:11" ht="11" customHeight="1" x14ac:dyDescent="0.2">
      <c r="A63" s="171"/>
      <c r="B63" s="170">
        <v>370</v>
      </c>
      <c r="C63" s="152" t="s">
        <v>64</v>
      </c>
      <c r="D63" s="132"/>
      <c r="E63" s="160">
        <v>42903</v>
      </c>
      <c r="F63" s="168">
        <v>680</v>
      </c>
      <c r="G63" s="117" t="s">
        <v>62</v>
      </c>
      <c r="H63" s="132"/>
      <c r="I63" s="171"/>
      <c r="J63" s="168">
        <v>10</v>
      </c>
      <c r="K63" s="152" t="s">
        <v>65</v>
      </c>
    </row>
    <row r="64" spans="1:11" ht="11" customHeight="1" x14ac:dyDescent="0.2">
      <c r="A64" s="171"/>
      <c r="B64" s="170">
        <v>900</v>
      </c>
      <c r="C64" s="117" t="s">
        <v>62</v>
      </c>
      <c r="D64" s="132"/>
      <c r="E64" s="171">
        <v>42905</v>
      </c>
      <c r="F64" s="168">
        <v>540</v>
      </c>
      <c r="G64" s="117" t="s">
        <v>62</v>
      </c>
      <c r="H64" s="132"/>
      <c r="I64" s="160"/>
      <c r="J64" s="168">
        <v>50</v>
      </c>
      <c r="K64" s="152" t="s">
        <v>62</v>
      </c>
    </row>
    <row r="65" spans="1:15" ht="11" customHeight="1" x14ac:dyDescent="0.2">
      <c r="A65" s="171"/>
      <c r="B65" s="170">
        <v>1800</v>
      </c>
      <c r="C65" s="117" t="s">
        <v>62</v>
      </c>
      <c r="D65" s="132"/>
      <c r="E65" s="160">
        <v>42914</v>
      </c>
      <c r="F65" s="168">
        <v>300</v>
      </c>
      <c r="G65" s="117" t="s">
        <v>63</v>
      </c>
      <c r="H65" s="132"/>
      <c r="I65" s="171"/>
      <c r="J65" s="168">
        <v>1990</v>
      </c>
      <c r="K65" s="152" t="s">
        <v>63</v>
      </c>
    </row>
    <row r="66" spans="1:15" ht="11" customHeight="1" thickBot="1" x14ac:dyDescent="0.25">
      <c r="A66" s="171"/>
      <c r="B66" s="170">
        <v>900</v>
      </c>
      <c r="C66" s="117" t="s">
        <v>63</v>
      </c>
      <c r="D66" s="132"/>
      <c r="E66" s="169"/>
      <c r="F66" s="167">
        <v>120</v>
      </c>
      <c r="G66" s="186" t="s">
        <v>63</v>
      </c>
      <c r="H66" s="132"/>
      <c r="I66" s="160"/>
      <c r="J66" s="168">
        <v>300</v>
      </c>
      <c r="K66" s="152" t="s">
        <v>65</v>
      </c>
    </row>
    <row r="67" spans="1:15" ht="11" customHeight="1" thickBot="1" x14ac:dyDescent="0.25">
      <c r="A67" s="169"/>
      <c r="B67" s="172">
        <v>1500</v>
      </c>
      <c r="C67" s="186" t="s">
        <v>63</v>
      </c>
      <c r="D67" s="132"/>
      <c r="E67" s="198" t="s">
        <v>67</v>
      </c>
      <c r="F67" s="199">
        <f>SUM(F3:F66)</f>
        <v>35120</v>
      </c>
      <c r="G67" s="200"/>
      <c r="H67" s="132"/>
      <c r="I67" s="171"/>
      <c r="J67" s="168">
        <v>2000</v>
      </c>
      <c r="K67" s="152" t="s">
        <v>62</v>
      </c>
    </row>
    <row r="68" spans="1:15" ht="11" customHeight="1" thickBot="1" x14ac:dyDescent="0.25">
      <c r="A68" s="198" t="s">
        <v>68</v>
      </c>
      <c r="B68" s="199">
        <f>SUM(B3:B67)</f>
        <v>36330</v>
      </c>
      <c r="C68" s="200"/>
      <c r="D68" s="173"/>
      <c r="E68" s="132"/>
      <c r="F68" s="132"/>
      <c r="G68" s="132"/>
      <c r="H68" s="132"/>
      <c r="I68" s="160"/>
      <c r="J68" s="168">
        <v>150</v>
      </c>
      <c r="K68" s="152" t="s">
        <v>63</v>
      </c>
    </row>
    <row r="69" spans="1:15" ht="11" customHeight="1" thickBot="1" x14ac:dyDescent="0.25">
      <c r="A69" s="132"/>
      <c r="B69" s="132"/>
      <c r="C69" s="132"/>
      <c r="F69" s="132"/>
      <c r="G69" s="132"/>
      <c r="H69" s="132"/>
      <c r="I69" s="169">
        <v>43031</v>
      </c>
      <c r="J69" s="167">
        <v>410</v>
      </c>
      <c r="K69" s="186" t="s">
        <v>65</v>
      </c>
    </row>
    <row r="70" spans="1:15" ht="11" customHeight="1" thickBot="1" x14ac:dyDescent="0.25">
      <c r="A70" s="132"/>
      <c r="B70" s="132"/>
      <c r="C70" s="173"/>
      <c r="D70" s="132"/>
      <c r="E70" s="132"/>
      <c r="F70" s="132"/>
      <c r="G70" s="132"/>
      <c r="H70" s="132"/>
      <c r="I70" s="198" t="s">
        <v>67</v>
      </c>
      <c r="J70" s="199">
        <f>SUM(J3:J69)</f>
        <v>38720</v>
      </c>
      <c r="K70" s="200"/>
      <c r="M70" s="174" t="s">
        <v>69</v>
      </c>
      <c r="N70" s="102"/>
      <c r="O70" s="175">
        <f>SUM(B68,F67,J70,N24)</f>
        <v>123222</v>
      </c>
    </row>
    <row r="71" spans="1:15" x14ac:dyDescent="0.2">
      <c r="A71" s="132"/>
      <c r="B71" s="132"/>
      <c r="I71" s="132"/>
      <c r="J71" s="132"/>
      <c r="K71" s="132"/>
    </row>
    <row r="72" spans="1:15" x14ac:dyDescent="0.2">
      <c r="A72" s="132"/>
      <c r="B72" s="132"/>
      <c r="C72" s="132"/>
    </row>
  </sheetData>
  <sortState ref="M3:O9">
    <sortCondition ref="M3"/>
  </sortState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F18" sqref="F18"/>
    </sheetView>
  </sheetViews>
  <sheetFormatPr defaultRowHeight="13" x14ac:dyDescent="0.2"/>
  <cols>
    <col min="1" max="1" width="18" customWidth="1"/>
    <col min="2" max="2" width="11" customWidth="1"/>
    <col min="3" max="3" width="11.08984375" customWidth="1"/>
    <col min="4" max="4" width="8.6328125" customWidth="1"/>
    <col min="5" max="5" width="10.1796875" customWidth="1"/>
    <col min="6" max="6" width="11.1796875" customWidth="1"/>
    <col min="7" max="7" width="9.453125" customWidth="1"/>
    <col min="8" max="8" width="13" customWidth="1"/>
    <col min="12" max="12" width="11.54296875" customWidth="1"/>
  </cols>
  <sheetData>
    <row r="1" spans="1:12" ht="14" x14ac:dyDescent="0.2">
      <c r="A1" s="267" t="s">
        <v>194</v>
      </c>
      <c r="B1" s="267"/>
      <c r="C1" s="267"/>
      <c r="D1" s="267"/>
      <c r="E1" s="267"/>
      <c r="F1" s="267"/>
      <c r="G1" s="267"/>
      <c r="H1" s="267"/>
      <c r="I1" s="66"/>
      <c r="J1" s="66"/>
      <c r="K1" s="66"/>
      <c r="L1" s="66"/>
    </row>
    <row r="2" spans="1:12" x14ac:dyDescent="0.2">
      <c r="A2" s="67"/>
      <c r="B2" s="68"/>
      <c r="C2" s="68"/>
      <c r="D2" s="68"/>
      <c r="E2" s="68"/>
      <c r="F2" s="68"/>
      <c r="G2" s="68"/>
      <c r="H2" s="67"/>
      <c r="I2" s="66"/>
      <c r="J2" s="66"/>
      <c r="K2" s="66"/>
      <c r="L2" s="66"/>
    </row>
    <row r="3" spans="1:12" ht="13.5" thickBot="1" x14ac:dyDescent="0.25">
      <c r="A3" s="67"/>
      <c r="B3" s="68"/>
      <c r="C3" s="68"/>
      <c r="D3" s="68"/>
      <c r="E3" s="68"/>
      <c r="F3" s="68"/>
      <c r="G3" s="68"/>
      <c r="H3" s="67"/>
      <c r="I3" s="66"/>
      <c r="J3" s="66"/>
      <c r="K3" s="66"/>
      <c r="L3" s="66"/>
    </row>
    <row r="4" spans="1:12" x14ac:dyDescent="0.2">
      <c r="A4" s="69" t="s">
        <v>77</v>
      </c>
      <c r="B4" s="268" t="s">
        <v>31</v>
      </c>
      <c r="C4" s="269"/>
      <c r="D4" s="270"/>
      <c r="E4" s="268" t="s">
        <v>78</v>
      </c>
      <c r="F4" s="269"/>
      <c r="G4" s="270"/>
      <c r="H4" s="271" t="s">
        <v>88</v>
      </c>
      <c r="I4" s="66"/>
      <c r="J4" s="66"/>
      <c r="K4" s="66"/>
      <c r="L4" s="66"/>
    </row>
    <row r="5" spans="1:12" ht="13.5" thickBot="1" x14ac:dyDescent="0.25">
      <c r="A5" s="70"/>
      <c r="B5" s="232" t="s">
        <v>2</v>
      </c>
      <c r="C5" s="233" t="s">
        <v>79</v>
      </c>
      <c r="D5" s="234" t="s">
        <v>4</v>
      </c>
      <c r="E5" s="71" t="s">
        <v>2</v>
      </c>
      <c r="F5" s="72" t="s">
        <v>79</v>
      </c>
      <c r="G5" s="73" t="s">
        <v>4</v>
      </c>
      <c r="H5" s="272"/>
      <c r="I5" s="66"/>
      <c r="J5" s="66"/>
      <c r="K5" s="66"/>
      <c r="L5" s="66"/>
    </row>
    <row r="6" spans="1:12" ht="14" x14ac:dyDescent="0.2">
      <c r="A6" s="230" t="s">
        <v>80</v>
      </c>
      <c r="B6" s="235">
        <v>2042000</v>
      </c>
      <c r="C6" s="13">
        <v>2025086</v>
      </c>
      <c r="D6" s="236">
        <f>C6-B6</f>
        <v>-16914</v>
      </c>
      <c r="E6" s="235">
        <v>2042000</v>
      </c>
      <c r="F6" s="6">
        <f>報告書!$C$24</f>
        <v>2303667</v>
      </c>
      <c r="G6" s="90">
        <f>F6-E6</f>
        <v>261667</v>
      </c>
      <c r="H6" s="91">
        <f>SUM(C6-F6)</f>
        <v>-278581</v>
      </c>
      <c r="I6" s="66"/>
      <c r="J6" s="66"/>
      <c r="K6" s="66"/>
      <c r="L6" s="66"/>
    </row>
    <row r="7" spans="1:12" ht="14" x14ac:dyDescent="0.2">
      <c r="A7" s="231" t="s">
        <v>81</v>
      </c>
      <c r="B7" s="237">
        <v>3380000</v>
      </c>
      <c r="C7" s="243">
        <v>3604676</v>
      </c>
      <c r="D7" s="238">
        <f>C7-B7</f>
        <v>224676</v>
      </c>
      <c r="E7" s="237">
        <v>3380000</v>
      </c>
      <c r="F7" s="250">
        <v>3495058</v>
      </c>
      <c r="G7" s="92">
        <f>F7-E7</f>
        <v>115058</v>
      </c>
      <c r="H7" s="93">
        <f>SUM(C7-F7)</f>
        <v>109618</v>
      </c>
      <c r="I7" s="66"/>
      <c r="J7" s="66"/>
      <c r="K7" s="66"/>
      <c r="L7" s="66"/>
    </row>
    <row r="8" spans="1:12" ht="14" x14ac:dyDescent="0.2">
      <c r="A8" s="231" t="s">
        <v>82</v>
      </c>
      <c r="B8" s="239">
        <v>3380000</v>
      </c>
      <c r="C8" s="248">
        <v>3759176</v>
      </c>
      <c r="D8" s="240">
        <f>C8-B8</f>
        <v>379176</v>
      </c>
      <c r="E8" s="239">
        <v>3380000</v>
      </c>
      <c r="F8" s="248">
        <v>3168152</v>
      </c>
      <c r="G8" s="94">
        <f>F8-E8</f>
        <v>-211848</v>
      </c>
      <c r="H8" s="93">
        <f>SUM(C8-F8)</f>
        <v>591024</v>
      </c>
      <c r="I8" s="66"/>
      <c r="J8" s="66"/>
      <c r="K8" s="66"/>
      <c r="L8" s="66"/>
    </row>
    <row r="9" spans="1:12" ht="14.5" thickBot="1" x14ac:dyDescent="0.25">
      <c r="A9" s="74" t="s">
        <v>83</v>
      </c>
      <c r="B9" s="241">
        <v>332000</v>
      </c>
      <c r="C9" s="249">
        <v>397400</v>
      </c>
      <c r="D9" s="242">
        <f>C9-B9</f>
        <v>65400</v>
      </c>
      <c r="E9" s="241">
        <v>332000</v>
      </c>
      <c r="F9" s="20">
        <v>347546</v>
      </c>
      <c r="G9" s="95">
        <f>F9-E9</f>
        <v>15546</v>
      </c>
      <c r="H9" s="96">
        <f>SUM(C9-F9)</f>
        <v>49854</v>
      </c>
      <c r="I9" s="66"/>
      <c r="J9" s="66"/>
      <c r="K9" s="66"/>
      <c r="L9" s="66"/>
    </row>
    <row r="10" spans="1:12" ht="13.5" thickBot="1" x14ac:dyDescent="0.25">
      <c r="A10" s="75" t="s">
        <v>8</v>
      </c>
      <c r="B10" s="97">
        <f>SUM(B6:B9)</f>
        <v>9134000</v>
      </c>
      <c r="C10" s="98">
        <f>SUM(C6:C9)</f>
        <v>9786338</v>
      </c>
      <c r="D10" s="99">
        <f>(C10-B10)</f>
        <v>652338</v>
      </c>
      <c r="E10" s="97">
        <f>SUM(E6:E9)</f>
        <v>9134000</v>
      </c>
      <c r="F10" s="98">
        <f>SUM(F6:F9)</f>
        <v>9314423</v>
      </c>
      <c r="G10" s="100">
        <f>(F10-E10)</f>
        <v>180423</v>
      </c>
      <c r="H10" s="101">
        <f>SUM(H6:H9)</f>
        <v>471915</v>
      </c>
      <c r="I10" s="66"/>
      <c r="J10" s="66"/>
      <c r="K10" s="66"/>
      <c r="L10" s="66"/>
    </row>
    <row r="11" spans="1:12" x14ac:dyDescent="0.2">
      <c r="A11" s="67"/>
      <c r="B11" s="68"/>
      <c r="C11" s="68"/>
      <c r="D11" s="68"/>
      <c r="E11" s="68"/>
      <c r="F11" s="68"/>
      <c r="G11" s="68"/>
      <c r="H11" s="67"/>
      <c r="I11" s="66"/>
      <c r="J11" s="66"/>
      <c r="K11" s="66"/>
      <c r="L11" s="66"/>
    </row>
    <row r="12" spans="1:12" x14ac:dyDescent="0.2">
      <c r="A12" s="67"/>
      <c r="B12" s="68"/>
      <c r="C12" s="68"/>
      <c r="D12" s="68"/>
      <c r="E12" s="68"/>
      <c r="F12" s="68"/>
      <c r="G12" s="76"/>
      <c r="H12" s="67"/>
      <c r="I12" s="66"/>
      <c r="J12" s="66"/>
    </row>
    <row r="13" spans="1:12" ht="15.5" customHeight="1" thickBot="1" x14ac:dyDescent="0.25">
      <c r="A13" s="77" t="s">
        <v>195</v>
      </c>
      <c r="B13" s="244">
        <v>10235534</v>
      </c>
      <c r="C13" s="68"/>
      <c r="D13" s="68"/>
      <c r="E13" s="78" t="s">
        <v>196</v>
      </c>
      <c r="F13" s="68"/>
      <c r="G13" s="245">
        <f>(H10)</f>
        <v>471915</v>
      </c>
      <c r="H13" s="67"/>
      <c r="I13" s="66"/>
      <c r="J13" s="66"/>
    </row>
    <row r="14" spans="1:12" x14ac:dyDescent="0.2">
      <c r="C14" s="66"/>
      <c r="D14" s="68"/>
      <c r="E14" s="68"/>
      <c r="F14" s="68"/>
      <c r="G14" s="68"/>
      <c r="H14" s="67"/>
      <c r="I14" s="66"/>
      <c r="J14" s="66"/>
    </row>
    <row r="15" spans="1:12" x14ac:dyDescent="0.2">
      <c r="A15" s="80"/>
      <c r="B15" s="68"/>
      <c r="C15" s="68"/>
      <c r="D15" s="68"/>
      <c r="E15" s="68"/>
      <c r="F15" s="68"/>
      <c r="G15" s="68"/>
      <c r="H15" s="67"/>
      <c r="I15" s="66"/>
      <c r="J15" s="66"/>
    </row>
    <row r="16" spans="1:12" x14ac:dyDescent="0.2">
      <c r="A16" s="80"/>
      <c r="B16" s="76"/>
      <c r="C16" s="81"/>
      <c r="D16" s="68"/>
      <c r="E16" s="68"/>
      <c r="F16" s="68"/>
      <c r="G16" s="68"/>
      <c r="H16" s="67"/>
      <c r="I16" s="66"/>
      <c r="J16" s="66"/>
    </row>
    <row r="17" spans="1:12" x14ac:dyDescent="0.2">
      <c r="A17" s="80"/>
      <c r="B17" s="76"/>
      <c r="C17" s="68"/>
      <c r="D17" s="68"/>
      <c r="E17" s="68"/>
      <c r="F17" s="68"/>
      <c r="G17" s="68"/>
      <c r="H17" s="67"/>
      <c r="I17" s="66"/>
      <c r="J17" s="66"/>
    </row>
    <row r="18" spans="1:12" x14ac:dyDescent="0.2">
      <c r="A18" s="67"/>
      <c r="B18" s="68"/>
      <c r="C18" s="68"/>
      <c r="D18" s="68"/>
      <c r="E18" s="68"/>
      <c r="F18" s="68"/>
      <c r="G18" s="66"/>
      <c r="H18" s="67"/>
      <c r="I18" s="66"/>
      <c r="J18" s="66"/>
    </row>
    <row r="19" spans="1:12" ht="13.5" thickBot="1" x14ac:dyDescent="0.25">
      <c r="A19" s="67"/>
      <c r="B19" s="88"/>
      <c r="C19" s="89" t="s">
        <v>199</v>
      </c>
      <c r="D19" s="273">
        <f>SUM(B13+G13)</f>
        <v>10707449</v>
      </c>
      <c r="E19" s="273"/>
      <c r="F19" s="68"/>
      <c r="G19" s="68"/>
      <c r="H19" s="67"/>
      <c r="I19" s="66"/>
      <c r="J19" s="66"/>
    </row>
    <row r="20" spans="1:12" x14ac:dyDescent="0.2">
      <c r="A20" s="67"/>
      <c r="B20" s="68"/>
      <c r="C20" s="68"/>
      <c r="D20" s="68" t="s">
        <v>84</v>
      </c>
      <c r="E20" s="68"/>
      <c r="F20" s="68"/>
      <c r="G20" s="68"/>
      <c r="H20" s="67"/>
      <c r="I20" s="66"/>
      <c r="J20" s="66"/>
    </row>
    <row r="21" spans="1:12" x14ac:dyDescent="0.2">
      <c r="A21" s="67"/>
      <c r="B21" s="68"/>
      <c r="C21" s="68"/>
      <c r="D21" s="68"/>
      <c r="E21" s="68"/>
      <c r="F21" s="67"/>
      <c r="G21" s="67"/>
      <c r="H21" s="67"/>
      <c r="I21" s="66"/>
      <c r="J21" s="66"/>
    </row>
    <row r="22" spans="1:12" x14ac:dyDescent="0.2">
      <c r="A22" s="67"/>
      <c r="B22" s="68"/>
      <c r="C22" s="68"/>
      <c r="D22" s="68"/>
      <c r="E22" s="67"/>
      <c r="F22" s="67"/>
      <c r="G22" s="67"/>
      <c r="H22" s="67"/>
      <c r="I22" s="66"/>
      <c r="J22" s="66"/>
    </row>
    <row r="23" spans="1:12" x14ac:dyDescent="0.2">
      <c r="A23" s="67"/>
      <c r="B23" s="68"/>
      <c r="C23" s="68"/>
      <c r="D23" s="68"/>
      <c r="E23" s="68"/>
      <c r="F23" s="68"/>
      <c r="G23" s="68"/>
      <c r="H23" s="67"/>
      <c r="I23" s="66"/>
      <c r="J23" s="66"/>
      <c r="K23" s="66"/>
      <c r="L23" s="66"/>
    </row>
    <row r="24" spans="1:12" x14ac:dyDescent="0.2">
      <c r="A24" s="82" t="s">
        <v>85</v>
      </c>
      <c r="B24" s="68"/>
      <c r="C24" s="68"/>
      <c r="D24" s="68"/>
      <c r="E24" s="68"/>
      <c r="F24" s="68"/>
      <c r="G24" s="68"/>
      <c r="H24" s="67"/>
      <c r="I24" s="66"/>
      <c r="J24" s="66"/>
      <c r="K24" s="66"/>
      <c r="L24" s="66"/>
    </row>
    <row r="25" spans="1:12" x14ac:dyDescent="0.2">
      <c r="A25" s="83" t="s">
        <v>210</v>
      </c>
      <c r="B25" s="76"/>
      <c r="C25" s="76"/>
      <c r="D25" s="76"/>
      <c r="E25" s="76"/>
      <c r="F25" s="76"/>
      <c r="G25" s="76"/>
      <c r="H25" s="76">
        <v>10059887</v>
      </c>
      <c r="I25" s="66"/>
      <c r="J25" s="66"/>
      <c r="K25" s="66"/>
      <c r="L25" s="66"/>
    </row>
    <row r="26" spans="1:12" x14ac:dyDescent="0.2">
      <c r="A26" s="83" t="s">
        <v>153</v>
      </c>
      <c r="B26" s="76"/>
      <c r="C26" s="76"/>
      <c r="D26" s="76"/>
      <c r="E26" s="76"/>
      <c r="F26" s="76"/>
      <c r="G26" s="76"/>
      <c r="H26" s="76">
        <v>300000</v>
      </c>
      <c r="I26" s="66"/>
      <c r="J26" s="66"/>
      <c r="K26" s="66"/>
      <c r="L26" s="66"/>
    </row>
    <row r="27" spans="1:12" ht="13.5" thickBot="1" x14ac:dyDescent="0.25">
      <c r="A27" s="84" t="s">
        <v>152</v>
      </c>
      <c r="B27" s="79"/>
      <c r="C27" s="79"/>
      <c r="D27" s="79"/>
      <c r="E27" s="79"/>
      <c r="F27" s="79"/>
      <c r="G27" s="79"/>
      <c r="H27" s="79">
        <v>300000</v>
      </c>
      <c r="I27" s="66"/>
      <c r="J27" s="66"/>
      <c r="K27" s="66"/>
      <c r="L27" s="66"/>
    </row>
    <row r="28" spans="1:12" x14ac:dyDescent="0.2">
      <c r="A28" s="67"/>
      <c r="B28" s="68"/>
      <c r="C28" s="68"/>
      <c r="D28" s="68"/>
      <c r="E28" s="68"/>
      <c r="F28" s="68"/>
      <c r="G28" s="68" t="s">
        <v>8</v>
      </c>
      <c r="H28" s="68">
        <f>SUM(H25:H27)</f>
        <v>10659887</v>
      </c>
      <c r="I28" s="66"/>
      <c r="J28" s="66"/>
      <c r="K28" s="66"/>
      <c r="L28" s="66"/>
    </row>
    <row r="29" spans="1:12" x14ac:dyDescent="0.2">
      <c r="A29" s="67"/>
      <c r="B29" s="68"/>
      <c r="C29" s="68"/>
      <c r="D29" s="68"/>
      <c r="E29" s="68"/>
      <c r="F29" s="68"/>
      <c r="G29" s="68"/>
      <c r="H29" s="67"/>
      <c r="I29" s="66"/>
      <c r="J29" s="66"/>
      <c r="K29" s="66"/>
      <c r="L29" s="66"/>
    </row>
    <row r="30" spans="1:12" x14ac:dyDescent="0.2">
      <c r="A30" s="66" t="s">
        <v>86</v>
      </c>
      <c r="B30" s="68"/>
      <c r="C30" s="68"/>
      <c r="D30" s="68"/>
      <c r="E30" s="68"/>
      <c r="F30" s="68"/>
      <c r="G30" s="68"/>
      <c r="H30" s="67"/>
      <c r="I30" s="66"/>
      <c r="J30" s="66"/>
      <c r="K30" s="66"/>
      <c r="L30" s="66"/>
    </row>
    <row r="31" spans="1:12" x14ac:dyDescent="0.2">
      <c r="A31" s="67"/>
      <c r="B31" s="68"/>
      <c r="C31" s="67"/>
      <c r="D31" s="67"/>
      <c r="E31" s="67"/>
      <c r="F31" s="66"/>
      <c r="G31" s="68"/>
      <c r="H31" s="67"/>
      <c r="I31" s="66"/>
      <c r="J31" s="66"/>
      <c r="K31" s="66"/>
      <c r="L31" s="66"/>
    </row>
    <row r="32" spans="1:12" x14ac:dyDescent="0.2">
      <c r="A32" s="67"/>
      <c r="B32" s="68"/>
      <c r="C32" s="67"/>
      <c r="D32" s="67"/>
      <c r="E32" s="67"/>
      <c r="F32" s="68" t="s">
        <v>29</v>
      </c>
      <c r="G32" s="68"/>
      <c r="H32" s="67"/>
      <c r="I32" s="66"/>
      <c r="J32" s="66"/>
      <c r="K32" s="66"/>
      <c r="L32" s="66"/>
    </row>
    <row r="33" spans="1:12" x14ac:dyDescent="0.2">
      <c r="A33" s="67"/>
      <c r="B33" s="68"/>
      <c r="C33" s="67"/>
      <c r="D33" s="67"/>
      <c r="E33" s="67"/>
      <c r="F33" s="78"/>
      <c r="G33" s="68"/>
      <c r="H33" s="67"/>
      <c r="I33" s="66"/>
      <c r="J33" s="66"/>
      <c r="K33" s="66"/>
      <c r="L33" s="66"/>
    </row>
    <row r="34" spans="1:12" x14ac:dyDescent="0.2">
      <c r="A34" s="67"/>
      <c r="B34" s="68"/>
      <c r="C34" s="67"/>
      <c r="D34" s="67"/>
      <c r="E34" s="67"/>
      <c r="F34" s="78" t="s">
        <v>87</v>
      </c>
      <c r="G34" s="68"/>
      <c r="H34" s="67"/>
      <c r="I34" s="66"/>
      <c r="J34" s="66"/>
      <c r="K34" s="66"/>
      <c r="L34" s="66"/>
    </row>
    <row r="35" spans="1:12" x14ac:dyDescent="0.2">
      <c r="A35" s="67"/>
      <c r="B35" s="68"/>
      <c r="C35" s="67"/>
      <c r="D35" s="67"/>
      <c r="E35" s="67"/>
      <c r="F35" s="68"/>
      <c r="G35" s="67"/>
      <c r="H35" s="67"/>
      <c r="I35" s="66"/>
      <c r="J35" s="66"/>
      <c r="K35" s="66"/>
      <c r="L35" s="66"/>
    </row>
    <row r="36" spans="1:12" x14ac:dyDescent="0.2">
      <c r="A36" s="67"/>
      <c r="B36" s="68"/>
      <c r="C36" s="67"/>
      <c r="D36" s="67"/>
      <c r="E36" s="67"/>
      <c r="F36" s="78"/>
      <c r="G36" s="67"/>
      <c r="H36" s="67"/>
      <c r="I36" s="66"/>
      <c r="J36" s="66"/>
      <c r="K36" s="66"/>
      <c r="L36" s="66"/>
    </row>
    <row r="37" spans="1:12" x14ac:dyDescent="0.2">
      <c r="A37" s="67"/>
      <c r="B37" s="68"/>
      <c r="C37" s="67"/>
      <c r="D37" s="67"/>
      <c r="E37" s="67"/>
      <c r="F37" s="78" t="s">
        <v>87</v>
      </c>
      <c r="G37" s="85"/>
      <c r="H37" s="67"/>
      <c r="I37" s="66"/>
      <c r="J37" s="66"/>
      <c r="K37" s="66"/>
      <c r="L37" s="66"/>
    </row>
    <row r="38" spans="1:12" x14ac:dyDescent="0.2">
      <c r="A38" s="67"/>
      <c r="B38" s="68"/>
      <c r="C38" s="67"/>
      <c r="D38" s="67"/>
      <c r="E38" s="67"/>
      <c r="F38" s="85"/>
      <c r="G38" s="66"/>
      <c r="H38" s="66"/>
      <c r="I38" s="66"/>
      <c r="J38" s="66"/>
      <c r="K38" s="66"/>
      <c r="L38" s="66"/>
    </row>
    <row r="39" spans="1:12" x14ac:dyDescent="0.2">
      <c r="A39" s="67"/>
      <c r="B39" s="68"/>
      <c r="C39" s="68"/>
      <c r="D39" s="68"/>
      <c r="E39" s="68"/>
      <c r="F39" s="68"/>
      <c r="G39" s="66"/>
      <c r="H39" s="66"/>
      <c r="I39" s="66"/>
      <c r="J39" s="66"/>
      <c r="K39" s="66"/>
      <c r="L39" s="66"/>
    </row>
    <row r="40" spans="1:12" x14ac:dyDescent="0.2">
      <c r="A40" s="67"/>
      <c r="B40" s="68"/>
      <c r="C40" s="68"/>
      <c r="D40" s="68"/>
      <c r="E40" s="68"/>
      <c r="F40" s="67"/>
      <c r="G40" s="66"/>
      <c r="H40" s="86" t="s">
        <v>29</v>
      </c>
      <c r="I40" s="66"/>
      <c r="J40" s="66"/>
      <c r="K40" s="66"/>
      <c r="L40" s="66"/>
    </row>
    <row r="41" spans="1:12" x14ac:dyDescent="0.2">
      <c r="A41" s="67"/>
      <c r="B41" s="68"/>
      <c r="C41" s="68"/>
      <c r="D41" s="68"/>
      <c r="E41" s="68"/>
      <c r="F41" s="67"/>
      <c r="G41" s="66" t="s">
        <v>150</v>
      </c>
      <c r="H41" s="87" t="s">
        <v>147</v>
      </c>
      <c r="I41" s="66"/>
      <c r="J41" s="66"/>
      <c r="K41" s="66"/>
      <c r="L41" s="66"/>
    </row>
    <row r="42" spans="1:12" x14ac:dyDescent="0.2">
      <c r="A42" s="66"/>
      <c r="B42" s="66"/>
      <c r="C42" s="66"/>
      <c r="D42" s="66"/>
      <c r="E42" s="66"/>
      <c r="F42" s="66"/>
      <c r="G42" s="66" t="s">
        <v>151</v>
      </c>
      <c r="H42" s="87" t="s">
        <v>148</v>
      </c>
      <c r="I42" s="66"/>
      <c r="J42" s="66"/>
      <c r="K42" s="66"/>
      <c r="L42" s="66"/>
    </row>
    <row r="43" spans="1:12" x14ac:dyDescent="0.2">
      <c r="A43" s="66"/>
      <c r="B43" s="66"/>
      <c r="C43" s="66"/>
      <c r="D43" s="66"/>
      <c r="E43" s="66"/>
      <c r="F43" s="66"/>
      <c r="H43" s="210" t="s">
        <v>149</v>
      </c>
      <c r="I43" s="66"/>
      <c r="J43" s="66"/>
      <c r="K43" s="66"/>
      <c r="L43" s="66"/>
    </row>
    <row r="44" spans="1:12" x14ac:dyDescent="0.2">
      <c r="A44" s="66"/>
      <c r="B44" s="66"/>
      <c r="C44" s="66"/>
      <c r="D44" s="66"/>
      <c r="E44" s="66"/>
      <c r="F44" s="66"/>
      <c r="I44" s="66"/>
      <c r="J44" s="66"/>
      <c r="K44" s="66"/>
      <c r="L44" s="66"/>
    </row>
    <row r="45" spans="1:12" x14ac:dyDescent="0.2">
      <c r="A45" s="66"/>
      <c r="B45" s="66"/>
      <c r="C45" s="66"/>
      <c r="D45" s="66"/>
      <c r="E45" s="66"/>
      <c r="F45" s="66"/>
      <c r="I45" s="66"/>
      <c r="J45" s="66"/>
      <c r="K45" s="66"/>
      <c r="L45" s="66"/>
    </row>
    <row r="46" spans="1:12" x14ac:dyDescent="0.2">
      <c r="A46" s="66"/>
      <c r="B46" s="66"/>
      <c r="C46" s="66"/>
      <c r="D46" s="66"/>
      <c r="E46" s="66"/>
      <c r="F46" s="66"/>
      <c r="I46" s="66"/>
      <c r="J46" s="66"/>
      <c r="K46" s="66"/>
      <c r="L46" s="66"/>
    </row>
  </sheetData>
  <mergeCells count="5">
    <mergeCell ref="A1:H1"/>
    <mergeCell ref="B4:D4"/>
    <mergeCell ref="E4:G4"/>
    <mergeCell ref="H4:H5"/>
    <mergeCell ref="D19:E19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報告書</vt:lpstr>
      <vt:lpstr>運営費支出</vt:lpstr>
      <vt:lpstr>通信費</vt:lpstr>
      <vt:lpstr>役員交通費</vt:lpstr>
      <vt:lpstr>印刷費</vt:lpstr>
      <vt:lpstr>決算書</vt:lpstr>
      <vt:lpstr>印刷費!Print_Area</vt:lpstr>
      <vt:lpstr>決算書!Print_Area</vt:lpstr>
      <vt:lpstr>通信費!Print_Area</vt:lpstr>
      <vt:lpstr>報告書!Print_Area</vt:lpstr>
      <vt:lpstr>役員交通費!Print_Area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殿村英嗣</dc:creator>
  <cp:lastModifiedBy>花市奏真</cp:lastModifiedBy>
  <cp:lastPrinted>2018-01-27T15:17:24Z</cp:lastPrinted>
  <dcterms:created xsi:type="dcterms:W3CDTF">2017-01-09T11:33:22Z</dcterms:created>
  <dcterms:modified xsi:type="dcterms:W3CDTF">2018-01-27T15:20:15Z</dcterms:modified>
</cp:coreProperties>
</file>